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eff\Documents\Live ssheets\"/>
    </mc:Choice>
  </mc:AlternateContent>
  <workbookProtection workbookAlgorithmName="SHA-512" workbookHashValue="OOTmD3y1lx66CYk2yP2ZYJCbmxDAou+Lb37QcQ7+jXBb5nkveyZ5Ow8A3KMJIVb3nNTH4eQ4X1ybCY6gz16Dhw==" workbookSaltValue="I3EsUY/PDP6zyL/KCiULWA==" workbookSpinCount="100000" lockStructure="1"/>
  <bookViews>
    <workbookView xWindow="480" yWindow="132" windowWidth="5136" windowHeight="4140"/>
  </bookViews>
  <sheets>
    <sheet name="Intro" sheetId="13" r:id="rId1"/>
    <sheet name="Attraction" sheetId="17" r:id="rId2"/>
    <sheet name="Calculations" sheetId="19" r:id="rId3"/>
    <sheet name="Artificial" sheetId="21" r:id="rId4"/>
  </sheets>
  <calcPr calcId="152511"/>
</workbook>
</file>

<file path=xl/calcChain.xml><?xml version="1.0" encoding="utf-8"?>
<calcChain xmlns="http://schemas.openxmlformats.org/spreadsheetml/2006/main">
  <c r="H7" i="19" l="1"/>
  <c r="H8" i="19"/>
  <c r="J40" i="17" l="1"/>
  <c r="J43" i="17" s="1"/>
  <c r="J41" i="17"/>
  <c r="J42" i="17"/>
  <c r="G38" i="19"/>
  <c r="G39" i="19"/>
  <c r="G40" i="19"/>
  <c r="G41" i="19"/>
  <c r="G59" i="19"/>
  <c r="G48" i="19"/>
  <c r="G57" i="19"/>
  <c r="G52" i="19"/>
  <c r="D36" i="21"/>
  <c r="D37" i="21"/>
  <c r="D38" i="21"/>
  <c r="O36" i="21" s="1"/>
  <c r="O5" i="21" s="1"/>
  <c r="E48" i="17"/>
  <c r="C43" i="19" s="1"/>
  <c r="E45" i="17"/>
  <c r="E46" i="17"/>
  <c r="G42" i="19" l="1"/>
  <c r="G28" i="19" s="1"/>
  <c r="G58" i="19"/>
  <c r="G47" i="19"/>
  <c r="G60" i="19"/>
  <c r="G40" i="17"/>
  <c r="G41" i="17" s="1"/>
  <c r="G23" i="17" s="1"/>
  <c r="O37" i="21"/>
  <c r="O6" i="21" s="1"/>
  <c r="G29" i="19" l="1"/>
  <c r="G18" i="19"/>
  <c r="G30" i="19"/>
  <c r="G27" i="19"/>
  <c r="G11" i="19"/>
  <c r="G13" i="19"/>
  <c r="G22" i="17"/>
  <c r="O38" i="21"/>
  <c r="O7" i="21" s="1"/>
  <c r="G53" i="19"/>
  <c r="G49" i="19"/>
  <c r="G54" i="19" l="1"/>
  <c r="G19" i="19"/>
  <c r="G50" i="19"/>
  <c r="G14" i="19"/>
  <c r="G51" i="19" l="1"/>
  <c r="G16" i="19" s="1"/>
  <c r="G15" i="19"/>
  <c r="G55" i="19"/>
  <c r="G21" i="19" s="1"/>
  <c r="G20" i="19"/>
</calcChain>
</file>

<file path=xl/sharedStrings.xml><?xml version="1.0" encoding="utf-8"?>
<sst xmlns="http://schemas.openxmlformats.org/spreadsheetml/2006/main" count="81" uniqueCount="74">
  <si>
    <r>
      <t>Force = G x M</t>
    </r>
    <r>
      <rPr>
        <b/>
        <vertAlign val="subscript"/>
        <sz val="11"/>
        <color indexed="63"/>
        <rFont val="Arial"/>
        <family val="2"/>
      </rPr>
      <t>1</t>
    </r>
    <r>
      <rPr>
        <b/>
        <sz val="11"/>
        <color indexed="63"/>
        <rFont val="Arial"/>
        <family val="2"/>
      </rPr>
      <t xml:space="preserve"> x M</t>
    </r>
    <r>
      <rPr>
        <b/>
        <vertAlign val="subscript"/>
        <sz val="11"/>
        <color indexed="63"/>
        <rFont val="Arial"/>
        <family val="2"/>
      </rPr>
      <t>2</t>
    </r>
    <r>
      <rPr>
        <b/>
        <sz val="11"/>
        <color indexed="63"/>
        <rFont val="Arial"/>
        <family val="2"/>
      </rPr>
      <t xml:space="preserve"> / R</t>
    </r>
    <r>
      <rPr>
        <b/>
        <vertAlign val="superscript"/>
        <sz val="11"/>
        <color indexed="63"/>
        <rFont val="Arial"/>
        <family val="2"/>
      </rPr>
      <t>2</t>
    </r>
  </si>
  <si>
    <t>Sir Isaac Newton came up with the following formula:-</t>
  </si>
  <si>
    <r>
      <t>Planet 1 - A</t>
    </r>
    <r>
      <rPr>
        <vertAlign val="subscript"/>
        <sz val="8"/>
        <rFont val="Arial"/>
        <family val="2"/>
      </rPr>
      <t>1</t>
    </r>
    <r>
      <rPr>
        <sz val="8"/>
        <rFont val="Arial"/>
      </rPr>
      <t xml:space="preserve"> Acceleration towards other Planet</t>
    </r>
  </si>
  <si>
    <r>
      <t>Planet 2 - A</t>
    </r>
    <r>
      <rPr>
        <vertAlign val="subscript"/>
        <sz val="8"/>
        <rFont val="Arial"/>
        <family val="2"/>
      </rPr>
      <t>2</t>
    </r>
    <r>
      <rPr>
        <sz val="8"/>
        <rFont val="Arial"/>
      </rPr>
      <t xml:space="preserve"> Acceleration towards other Planet</t>
    </r>
  </si>
  <si>
    <t>G in lbs</t>
  </si>
  <si>
    <t>Moon</t>
  </si>
  <si>
    <t>Multiple</t>
  </si>
  <si>
    <t>Planet 1 - Period for one orbit in days (from seconds)</t>
  </si>
  <si>
    <t>Planet 2 - Period for one orbit in days (from seconds)</t>
  </si>
  <si>
    <t xml:space="preserve">        G   = the "Gravitational constant"</t>
  </si>
  <si>
    <t>Calculations</t>
  </si>
  <si>
    <t>Attractions between masses</t>
  </si>
  <si>
    <t>Artificial Gravity</t>
  </si>
  <si>
    <t xml:space="preserve"> "g" force felt in crew cabins</t>
  </si>
  <si>
    <r>
      <t xml:space="preserve"> M</t>
    </r>
    <r>
      <rPr>
        <vertAlign val="subscript"/>
        <sz val="8"/>
        <rFont val="Arial"/>
        <family val="2"/>
      </rPr>
      <t>2</t>
    </r>
    <r>
      <rPr>
        <sz val="8"/>
        <rFont val="Arial"/>
      </rPr>
      <t xml:space="preserve"> - Mass of the Planet in multiples of "Earth mass"</t>
    </r>
  </si>
  <si>
    <t xml:space="preserve"> R   - Radius of Planet in multiples of "Earth radius"</t>
  </si>
  <si>
    <r>
      <t xml:space="preserve"> D</t>
    </r>
    <r>
      <rPr>
        <vertAlign val="subscript"/>
        <sz val="8"/>
        <rFont val="Arial"/>
        <family val="2"/>
      </rPr>
      <t>1</t>
    </r>
    <r>
      <rPr>
        <sz val="8"/>
        <rFont val="Arial"/>
      </rPr>
      <t xml:space="preserve"> - Distance from Planet 1 in kilometres</t>
    </r>
  </si>
  <si>
    <t xml:space="preserve"> Force of attraction of Spacecraft to Planet 1 in kgs</t>
  </si>
  <si>
    <r>
      <t xml:space="preserve"> D</t>
    </r>
    <r>
      <rPr>
        <vertAlign val="subscript"/>
        <sz val="8"/>
        <rFont val="Arial"/>
        <family val="2"/>
      </rPr>
      <t>2</t>
    </r>
    <r>
      <rPr>
        <sz val="8"/>
        <rFont val="Arial"/>
      </rPr>
      <t xml:space="preserve"> - Distance from Planet 2 in kilometres</t>
    </r>
  </si>
  <si>
    <t xml:space="preserve"> Force of attraction of Spacecraft to Planet 2 in kgs</t>
  </si>
  <si>
    <t>in kgs</t>
  </si>
  <si>
    <t>(150,000 to 800,000)</t>
  </si>
  <si>
    <t>Earth kgs</t>
  </si>
  <si>
    <r>
      <t xml:space="preserve">        M</t>
    </r>
    <r>
      <rPr>
        <vertAlign val="subscript"/>
        <sz val="10"/>
        <rFont val="Arial"/>
        <family val="2"/>
      </rPr>
      <t xml:space="preserve">1 </t>
    </r>
    <r>
      <rPr>
        <sz val="10"/>
        <rFont val="Arial"/>
      </rPr>
      <t xml:space="preserve"> = Mass of first object in kgs</t>
    </r>
  </si>
  <si>
    <r>
      <t xml:space="preserve">        M</t>
    </r>
    <r>
      <rPr>
        <vertAlign val="subscript"/>
        <sz val="10"/>
        <rFont val="Arial"/>
        <family val="2"/>
      </rPr>
      <t xml:space="preserve">2 </t>
    </r>
    <r>
      <rPr>
        <sz val="10"/>
        <rFont val="Arial"/>
      </rPr>
      <t xml:space="preserve"> = Mass of second object in kgs</t>
    </r>
  </si>
  <si>
    <t xml:space="preserve">        R   = Distance objects are apart in metres</t>
  </si>
  <si>
    <r>
      <t xml:space="preserve"> M</t>
    </r>
    <r>
      <rPr>
        <vertAlign val="subscript"/>
        <sz val="8"/>
        <rFont val="Arial"/>
        <family val="2"/>
      </rPr>
      <t>1</t>
    </r>
    <r>
      <rPr>
        <sz val="8"/>
        <rFont val="Arial"/>
      </rPr>
      <t xml:space="preserve"> - Mass of an object on a Planet's surface in kgs</t>
    </r>
  </si>
  <si>
    <t xml:space="preserve"> Force of attraction on the Planet and object in kgs</t>
  </si>
  <si>
    <t xml:space="preserve"> Acceleration of the object in metres per sec per sec</t>
  </si>
  <si>
    <t>Force of attraction on the Earth and the object in kgs</t>
  </si>
  <si>
    <t>Acceleration of the object in metres per sec per sec</t>
  </si>
  <si>
    <t xml:space="preserve"> Speed of crew cabins in metres/sec</t>
  </si>
  <si>
    <t xml:space="preserve"> Acceleration produced in m/sec/sec</t>
  </si>
  <si>
    <t xml:space="preserve"> Revolutions per minute        (0 to 6.0)</t>
  </si>
  <si>
    <t xml:space="preserve"> Speed in metres/sec</t>
  </si>
  <si>
    <t>Earth mass kg</t>
  </si>
  <si>
    <t>Earth radius in metres</t>
  </si>
  <si>
    <t>G for Newtons</t>
  </si>
  <si>
    <t>G for kgs</t>
  </si>
  <si>
    <t>Force of attraction on both Planets in kgs</t>
  </si>
  <si>
    <r>
      <t>Planet 1 - R</t>
    </r>
    <r>
      <rPr>
        <vertAlign val="subscript"/>
        <sz val="8"/>
        <rFont val="Arial"/>
        <family val="2"/>
      </rPr>
      <t>1</t>
    </r>
    <r>
      <rPr>
        <sz val="8"/>
        <rFont val="Arial"/>
      </rPr>
      <t xml:space="preserve"> distance from centre of gravity in kms</t>
    </r>
  </si>
  <si>
    <r>
      <t>Planet 1 - V</t>
    </r>
    <r>
      <rPr>
        <vertAlign val="subscript"/>
        <sz val="8"/>
        <rFont val="Arial"/>
        <family val="2"/>
      </rPr>
      <t>1</t>
    </r>
    <r>
      <rPr>
        <sz val="8"/>
        <rFont val="Arial"/>
      </rPr>
      <t xml:space="preserve"> Orbital speed in metres/sec</t>
    </r>
  </si>
  <si>
    <r>
      <t>Planet 2 - R</t>
    </r>
    <r>
      <rPr>
        <vertAlign val="subscript"/>
        <sz val="8"/>
        <rFont val="Arial"/>
        <family val="2"/>
      </rPr>
      <t>2</t>
    </r>
    <r>
      <rPr>
        <sz val="8"/>
        <rFont val="Arial"/>
      </rPr>
      <t xml:space="preserve"> distance from centre of gravity in kms</t>
    </r>
  </si>
  <si>
    <r>
      <t>Planet 2 - V</t>
    </r>
    <r>
      <rPr>
        <vertAlign val="subscript"/>
        <sz val="8"/>
        <rFont val="Arial"/>
        <family val="2"/>
      </rPr>
      <t>2</t>
    </r>
    <r>
      <rPr>
        <sz val="8"/>
        <rFont val="Arial"/>
      </rPr>
      <t xml:space="preserve"> Orbital speed in metres/sec</t>
    </r>
  </si>
  <si>
    <r>
      <t>D</t>
    </r>
    <r>
      <rPr>
        <vertAlign val="subscript"/>
        <sz val="8"/>
        <rFont val="Arial"/>
        <family val="2"/>
      </rPr>
      <t>1</t>
    </r>
    <r>
      <rPr>
        <sz val="8"/>
        <rFont val="Arial"/>
      </rPr>
      <t xml:space="preserve"> - Distance from Planet 1 in kms</t>
    </r>
  </si>
  <si>
    <t>Force of attraction of Spacecraft to Planet 1 in kgs</t>
  </si>
  <si>
    <r>
      <t>D</t>
    </r>
    <r>
      <rPr>
        <vertAlign val="subscript"/>
        <sz val="8"/>
        <rFont val="Arial"/>
        <family val="2"/>
      </rPr>
      <t>2</t>
    </r>
    <r>
      <rPr>
        <sz val="8"/>
        <rFont val="Arial"/>
      </rPr>
      <t xml:space="preserve"> - Distance from Planet 2 in kms</t>
    </r>
  </si>
  <si>
    <t>Force of attraction of Spacecraft to Planet 2 in kgs</t>
  </si>
  <si>
    <t>Radius</t>
  </si>
  <si>
    <t>Revolutions</t>
  </si>
  <si>
    <t>Max</t>
  </si>
  <si>
    <t>M1</t>
  </si>
  <si>
    <t>M2</t>
  </si>
  <si>
    <t>R</t>
  </si>
  <si>
    <t>MAX</t>
  </si>
  <si>
    <t>Mass</t>
  </si>
  <si>
    <t xml:space="preserve"> Planet 1 - Time for one orbit expressed in days</t>
  </si>
  <si>
    <t xml:space="preserve"> Planet 2 - Time for one orbit expressed in days</t>
  </si>
  <si>
    <t xml:space="preserve"> Radius of spin in metres (15.0 to 150.0)</t>
  </si>
  <si>
    <t>What is the Gravitational force of attraction between two planets, their acceleration towards each other, and their orbital speeds?</t>
  </si>
  <si>
    <t xml:space="preserve"> R  -  Distance between planet centres in kilometres</t>
  </si>
  <si>
    <r>
      <t xml:space="preserve"> Planet 1 - R</t>
    </r>
    <r>
      <rPr>
        <vertAlign val="subscript"/>
        <sz val="8"/>
        <rFont val="Arial"/>
        <family val="2"/>
      </rPr>
      <t>1</t>
    </r>
    <r>
      <rPr>
        <sz val="8"/>
        <rFont val="Arial"/>
      </rPr>
      <t xml:space="preserve"> distance from combined c.g. in kms</t>
    </r>
  </si>
  <si>
    <r>
      <t xml:space="preserve"> Planet 2 - R</t>
    </r>
    <r>
      <rPr>
        <vertAlign val="subscript"/>
        <sz val="8"/>
        <rFont val="Arial"/>
        <family val="2"/>
      </rPr>
      <t>2</t>
    </r>
    <r>
      <rPr>
        <sz val="8"/>
        <rFont val="Arial"/>
      </rPr>
      <t xml:space="preserve"> distance from combined c.g. in kms</t>
    </r>
  </si>
  <si>
    <t xml:space="preserve"> Force of attraction on both planets in kilograms</t>
  </si>
  <si>
    <r>
      <t xml:space="preserve"> Planet 1 - V</t>
    </r>
    <r>
      <rPr>
        <vertAlign val="subscript"/>
        <sz val="8"/>
        <rFont val="Arial"/>
        <family val="2"/>
      </rPr>
      <t>1</t>
    </r>
    <r>
      <rPr>
        <sz val="8"/>
        <rFont val="Arial"/>
      </rPr>
      <t xml:space="preserve"> orbital speed in metres/second</t>
    </r>
  </si>
  <si>
    <r>
      <t xml:space="preserve"> Planet 2 - V</t>
    </r>
    <r>
      <rPr>
        <vertAlign val="subscript"/>
        <sz val="8"/>
        <rFont val="Arial"/>
        <family val="2"/>
      </rPr>
      <t>2</t>
    </r>
    <r>
      <rPr>
        <sz val="8"/>
        <rFont val="Arial"/>
      </rPr>
      <t xml:space="preserve"> orbital speed in metres/second</t>
    </r>
  </si>
  <si>
    <t xml:space="preserve"> S  - Mass of Spacecraft in kilograms</t>
  </si>
  <si>
    <r>
      <t xml:space="preserve"> M</t>
    </r>
    <r>
      <rPr>
        <vertAlign val="subscript"/>
        <sz val="8"/>
        <rFont val="Arial"/>
        <family val="2"/>
      </rPr>
      <t>1</t>
    </r>
    <r>
      <rPr>
        <sz val="8"/>
        <rFont val="Arial"/>
      </rPr>
      <t xml:space="preserve"> - Planet 1 Mass in multiples of "Earth" (0.01 to 1)</t>
    </r>
  </si>
  <si>
    <r>
      <t xml:space="preserve"> M</t>
    </r>
    <r>
      <rPr>
        <vertAlign val="subscript"/>
        <sz val="8"/>
        <rFont val="Arial"/>
        <family val="2"/>
      </rPr>
      <t>2</t>
    </r>
    <r>
      <rPr>
        <sz val="8"/>
        <rFont val="Arial"/>
      </rPr>
      <t xml:space="preserve"> - Planet 2 Mass in multiples of "Earth"  (1 to 10)</t>
    </r>
  </si>
  <si>
    <r>
      <t xml:space="preserve"> Planet 1 - A</t>
    </r>
    <r>
      <rPr>
        <vertAlign val="subscript"/>
        <sz val="8"/>
        <rFont val="Arial"/>
        <family val="2"/>
      </rPr>
      <t>1</t>
    </r>
    <r>
      <rPr>
        <sz val="8"/>
        <rFont val="Arial"/>
      </rPr>
      <t xml:space="preserve"> acceleration towards combined c.g.</t>
    </r>
  </si>
  <si>
    <r>
      <t xml:space="preserve"> Planet 2 - A</t>
    </r>
    <r>
      <rPr>
        <vertAlign val="subscript"/>
        <sz val="8"/>
        <rFont val="Arial"/>
        <family val="2"/>
      </rPr>
      <t>2</t>
    </r>
    <r>
      <rPr>
        <sz val="8"/>
        <rFont val="Arial"/>
      </rPr>
      <t xml:space="preserve"> acceleration towards combined c.g.</t>
    </r>
  </si>
  <si>
    <t xml:space="preserve">        Force is in kilograms</t>
  </si>
  <si>
    <t>At what point would a Spacecraft travelling between the two Planets feel the same gravitational pull from both Planets?</t>
  </si>
  <si>
    <t>The Moon is an average distance of around 384750 kilometres with a mass of about 0.0123 that of Earth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</si>
</sst>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0"/>
    <numFmt numFmtId="166" formatCode="0.000"/>
    <numFmt numFmtId="167" formatCode="0.0000E+00"/>
    <numFmt numFmtId="168" formatCode="0.000E+00"/>
  </numFmts>
  <fonts count="20" x14ac:knownFonts="1">
    <font>
      <sz val="10"/>
      <name val="Arial"/>
    </font>
    <font>
      <sz val="8"/>
      <name val="Arial"/>
    </font>
    <font>
      <sz val="10"/>
      <name val="Arial"/>
      <family val="2"/>
    </font>
    <font>
      <sz val="8"/>
      <name val="Arial"/>
      <family val="2"/>
    </font>
    <font>
      <vertAlign val="subscript"/>
      <sz val="10"/>
      <name val="Arial"/>
      <family val="2"/>
    </font>
    <font>
      <b/>
      <sz val="11"/>
      <color indexed="63"/>
      <name val="Arial"/>
      <family val="2"/>
    </font>
    <font>
      <b/>
      <vertAlign val="subscript"/>
      <sz val="11"/>
      <color indexed="63"/>
      <name val="Arial"/>
      <family val="2"/>
    </font>
    <font>
      <b/>
      <vertAlign val="superscript"/>
      <sz val="11"/>
      <color indexed="63"/>
      <name val="Arial"/>
      <family val="2"/>
    </font>
    <font>
      <b/>
      <sz val="11"/>
      <color indexed="10"/>
      <name val="Arial"/>
      <family val="2"/>
    </font>
    <font>
      <b/>
      <sz val="9"/>
      <color indexed="10"/>
      <name val="Arial"/>
      <family val="2"/>
    </font>
    <font>
      <vertAlign val="subscript"/>
      <sz val="8"/>
      <name val="Arial"/>
      <family val="2"/>
    </font>
    <font>
      <b/>
      <sz val="8"/>
      <color indexed="10"/>
      <name val="Arial"/>
      <family val="2"/>
    </font>
    <font>
      <sz val="8"/>
      <color indexed="63"/>
      <name val="Arial"/>
      <family val="2"/>
    </font>
    <font>
      <sz val="20"/>
      <color indexed="18"/>
      <name val="Arial"/>
      <family val="2"/>
    </font>
    <font>
      <sz val="18"/>
      <color indexed="18"/>
      <name val="Arial"/>
      <family val="2"/>
    </font>
    <font>
      <sz val="18"/>
      <color indexed="63"/>
      <name val="Arial"/>
      <family val="2"/>
    </font>
    <font>
      <b/>
      <sz val="8"/>
      <color indexed="12"/>
      <name val="Arial"/>
      <family val="2"/>
    </font>
    <font>
      <b/>
      <sz val="8"/>
      <color indexed="10"/>
      <name val="Arial"/>
    </font>
    <font>
      <sz val="10"/>
      <color indexed="12"/>
      <name val="Arial"/>
    </font>
    <font>
      <b/>
      <sz val="10"/>
      <color indexed="63"/>
      <name val="Arial"/>
      <family val="2"/>
    </font>
  </fonts>
  <fills count="5">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9"/>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69">
    <xf numFmtId="0" fontId="0" fillId="0" borderId="0" xfId="0"/>
    <xf numFmtId="0" fontId="0" fillId="0"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0" xfId="0" applyFill="1" applyBorder="1"/>
    <xf numFmtId="0" fontId="0" fillId="3" borderId="5" xfId="0" applyFill="1" applyBorder="1"/>
    <xf numFmtId="0" fontId="1" fillId="2" borderId="4" xfId="0" applyFont="1" applyFill="1" applyBorder="1" applyAlignment="1">
      <alignment vertical="center" wrapText="1"/>
    </xf>
    <xf numFmtId="0" fontId="1" fillId="2" borderId="0" xfId="0" applyFont="1" applyFill="1" applyBorder="1" applyAlignment="1">
      <alignment vertical="center" wrapText="1"/>
    </xf>
    <xf numFmtId="0" fontId="8" fillId="2" borderId="0" xfId="0" applyFont="1" applyFill="1" applyBorder="1" applyAlignment="1">
      <alignment vertical="center" wrapText="1"/>
    </xf>
    <xf numFmtId="0" fontId="8" fillId="2" borderId="5" xfId="0" applyFont="1" applyFill="1" applyBorder="1" applyAlignment="1">
      <alignment horizontal="center" vertical="center" wrapText="1"/>
    </xf>
    <xf numFmtId="0" fontId="0" fillId="0" borderId="0" xfId="0" applyAlignment="1">
      <alignment horizontal="center"/>
    </xf>
    <xf numFmtId="11" fontId="0" fillId="0" borderId="0" xfId="0" applyNumberFormat="1" applyAlignment="1">
      <alignment horizontal="center"/>
    </xf>
    <xf numFmtId="11" fontId="0" fillId="0" borderId="0" xfId="0" applyNumberFormat="1" applyBorder="1" applyAlignment="1">
      <alignment horizontal="center"/>
    </xf>
    <xf numFmtId="11" fontId="0" fillId="0" borderId="0" xfId="0" applyNumberFormat="1"/>
    <xf numFmtId="1" fontId="1" fillId="0" borderId="0" xfId="0" applyNumberFormat="1" applyFont="1"/>
    <xf numFmtId="0" fontId="1" fillId="0" borderId="0" xfId="0" applyFont="1"/>
    <xf numFmtId="167" fontId="1" fillId="2" borderId="0" xfId="0" applyNumberFormat="1" applyFont="1" applyFill="1" applyBorder="1"/>
    <xf numFmtId="0" fontId="1" fillId="2" borderId="0" xfId="0" applyFont="1" applyFill="1" applyBorder="1" applyAlignment="1"/>
    <xf numFmtId="11" fontId="0" fillId="0" borderId="1" xfId="0" applyNumberFormat="1" applyBorder="1"/>
    <xf numFmtId="0" fontId="0" fillId="0" borderId="3" xfId="0" applyBorder="1"/>
    <xf numFmtId="0" fontId="0" fillId="0" borderId="4" xfId="0" applyBorder="1"/>
    <xf numFmtId="0" fontId="0" fillId="0" borderId="5" xfId="0" applyBorder="1"/>
    <xf numFmtId="0" fontId="0" fillId="0" borderId="1" xfId="0" applyBorder="1"/>
    <xf numFmtId="0" fontId="0" fillId="0" borderId="0" xfId="0" applyBorder="1"/>
    <xf numFmtId="0" fontId="12" fillId="2" borderId="0" xfId="0" applyFont="1" applyFill="1" applyBorder="1" applyAlignment="1">
      <alignment vertical="center" wrapText="1"/>
    </xf>
    <xf numFmtId="0" fontId="0" fillId="0" borderId="0" xfId="0" applyFill="1" applyBorder="1"/>
    <xf numFmtId="0" fontId="1" fillId="0" borderId="0" xfId="0" applyFont="1" applyBorder="1"/>
    <xf numFmtId="0" fontId="18" fillId="0" borderId="0" xfId="0" applyFont="1"/>
    <xf numFmtId="165" fontId="1" fillId="3" borderId="9" xfId="0" applyNumberFormat="1" applyFont="1" applyFill="1" applyBorder="1" applyAlignment="1" applyProtection="1">
      <alignment horizontal="center"/>
      <protection locked="0"/>
    </xf>
    <xf numFmtId="165" fontId="1" fillId="3" borderId="9" xfId="0" applyNumberFormat="1" applyFont="1" applyFill="1" applyBorder="1" applyAlignment="1" applyProtection="1">
      <alignment horizontal="center" vertical="center"/>
      <protection locked="0"/>
    </xf>
    <xf numFmtId="0" fontId="1" fillId="0" borderId="0" xfId="0" applyFont="1" applyFill="1" applyBorder="1"/>
    <xf numFmtId="166" fontId="9" fillId="0" borderId="9" xfId="0" applyNumberFormat="1" applyFont="1" applyBorder="1" applyAlignment="1">
      <alignment horizontal="center"/>
    </xf>
    <xf numFmtId="166" fontId="3" fillId="0" borderId="0" xfId="0" applyNumberFormat="1" applyFont="1" applyFill="1" applyBorder="1" applyAlignment="1">
      <alignment horizontal="center" vertical="center" wrapText="1"/>
    </xf>
    <xf numFmtId="166" fontId="3" fillId="0" borderId="0" xfId="0" applyNumberFormat="1" applyFont="1" applyFill="1" applyBorder="1" applyAlignment="1">
      <alignment horizontal="center"/>
    </xf>
    <xf numFmtId="164" fontId="0" fillId="0" borderId="0" xfId="0" applyNumberFormat="1"/>
    <xf numFmtId="0" fontId="1" fillId="0" borderId="2" xfId="0" applyFont="1" applyFill="1" applyBorder="1"/>
    <xf numFmtId="0" fontId="1" fillId="0" borderId="3" xfId="0" applyFont="1" applyFill="1" applyBorder="1"/>
    <xf numFmtId="0" fontId="0" fillId="0" borderId="5" xfId="0" applyFill="1" applyBorder="1"/>
    <xf numFmtId="0" fontId="0" fillId="0" borderId="4" xfId="0" applyFill="1" applyBorder="1"/>
    <xf numFmtId="0" fontId="1" fillId="0" borderId="5" xfId="0" applyFont="1" applyFill="1" applyBorder="1"/>
    <xf numFmtId="0" fontId="0" fillId="0" borderId="7" xfId="0" applyFill="1" applyBorder="1"/>
    <xf numFmtId="0" fontId="0" fillId="0" borderId="8" xfId="0" applyFill="1" applyBorder="1"/>
    <xf numFmtId="0" fontId="2" fillId="0" borderId="0" xfId="0" applyFont="1" applyFill="1" applyBorder="1"/>
    <xf numFmtId="11" fontId="3" fillId="0" borderId="2" xfId="0" applyNumberFormat="1" applyFont="1" applyFill="1" applyBorder="1" applyAlignment="1">
      <alignment horizontal="center" vertical="center" wrapText="1"/>
    </xf>
    <xf numFmtId="1" fontId="3" fillId="0" borderId="0" xfId="0" applyNumberFormat="1" applyFont="1" applyFill="1" applyBorder="1" applyAlignment="1">
      <alignment horizontal="center"/>
    </xf>
    <xf numFmtId="11" fontId="3" fillId="0" borderId="0" xfId="0" applyNumberFormat="1" applyFont="1" applyFill="1" applyBorder="1" applyAlignment="1">
      <alignment horizontal="center"/>
    </xf>
    <xf numFmtId="2" fontId="3" fillId="0" borderId="0" xfId="0" applyNumberFormat="1" applyFont="1" applyFill="1" applyBorder="1" applyAlignment="1">
      <alignment horizontal="center"/>
    </xf>
    <xf numFmtId="11" fontId="3" fillId="0" borderId="7" xfId="0" applyNumberFormat="1" applyFont="1" applyFill="1" applyBorder="1" applyAlignment="1">
      <alignment horizontal="center"/>
    </xf>
    <xf numFmtId="0" fontId="1" fillId="0" borderId="0" xfId="0" applyFont="1" applyFill="1" applyBorder="1" applyAlignment="1"/>
    <xf numFmtId="2" fontId="3" fillId="4" borderId="11" xfId="0" applyNumberFormat="1" applyFont="1" applyFill="1" applyBorder="1" applyAlignment="1">
      <alignment horizontal="center"/>
    </xf>
    <xf numFmtId="0" fontId="0" fillId="0" borderId="0" xfId="0" applyAlignment="1">
      <alignment vertical="center"/>
    </xf>
    <xf numFmtId="11" fontId="1" fillId="0" borderId="0" xfId="0" applyNumberFormat="1" applyFont="1" applyFill="1" applyBorder="1"/>
    <xf numFmtId="168" fontId="16" fillId="0" borderId="0" xfId="0" applyNumberFormat="1" applyFont="1" applyFill="1"/>
    <xf numFmtId="168" fontId="1" fillId="0" borderId="0" xfId="0" applyNumberFormat="1" applyFont="1" applyBorder="1"/>
    <xf numFmtId="11" fontId="3" fillId="0" borderId="5" xfId="0" applyNumberFormat="1" applyFont="1" applyFill="1" applyBorder="1"/>
    <xf numFmtId="11" fontId="1" fillId="2" borderId="0" xfId="0" applyNumberFormat="1" applyFont="1" applyFill="1" applyBorder="1" applyAlignment="1">
      <alignment horizontal="left"/>
    </xf>
    <xf numFmtId="0" fontId="1" fillId="0" borderId="1" xfId="0" applyFont="1" applyBorder="1"/>
    <xf numFmtId="0" fontId="1" fillId="0" borderId="3" xfId="0" applyFont="1" applyBorder="1"/>
    <xf numFmtId="0" fontId="1" fillId="0" borderId="4" xfId="0" applyFont="1" applyBorder="1"/>
    <xf numFmtId="0" fontId="1" fillId="0" borderId="6" xfId="0" applyFont="1" applyBorder="1"/>
    <xf numFmtId="0" fontId="1" fillId="0" borderId="9" xfId="0" applyFont="1" applyBorder="1"/>
    <xf numFmtId="0" fontId="1" fillId="0" borderId="1" xfId="0" applyFont="1" applyFill="1" applyBorder="1"/>
    <xf numFmtId="0" fontId="1" fillId="0" borderId="4" xfId="0" applyFont="1" applyFill="1" applyBorder="1"/>
    <xf numFmtId="0" fontId="1" fillId="0" borderId="6" xfId="0" applyFont="1" applyFill="1" applyBorder="1"/>
    <xf numFmtId="0" fontId="19" fillId="3" borderId="6" xfId="0" applyFont="1" applyFill="1" applyBorder="1" applyAlignment="1">
      <alignment vertical="center"/>
    </xf>
    <xf numFmtId="0" fontId="19" fillId="3" borderId="7" xfId="0" applyFont="1" applyFill="1" applyBorder="1" applyAlignment="1">
      <alignment vertical="center"/>
    </xf>
    <xf numFmtId="0" fontId="19" fillId="3" borderId="8" xfId="0" applyFont="1" applyFill="1" applyBorder="1" applyAlignment="1">
      <alignment vertical="center"/>
    </xf>
    <xf numFmtId="2" fontId="9" fillId="2" borderId="3" xfId="0" applyNumberFormat="1" applyFont="1" applyFill="1" applyBorder="1" applyAlignment="1">
      <alignment horizontal="center"/>
    </xf>
    <xf numFmtId="0" fontId="19" fillId="2" borderId="0" xfId="0" applyFont="1" applyFill="1" applyBorder="1" applyAlignment="1">
      <alignment vertical="center"/>
    </xf>
    <xf numFmtId="0" fontId="19" fillId="2" borderId="4" xfId="0" applyFont="1" applyFill="1" applyBorder="1" applyAlignment="1">
      <alignment vertical="center"/>
    </xf>
    <xf numFmtId="0" fontId="19" fillId="2" borderId="5" xfId="0" applyFont="1" applyFill="1" applyBorder="1" applyAlignment="1">
      <alignment vertical="center"/>
    </xf>
    <xf numFmtId="167" fontId="1" fillId="3" borderId="12" xfId="0" applyNumberFormat="1" applyFont="1" applyFill="1" applyBorder="1" applyAlignment="1">
      <alignment vertical="center"/>
    </xf>
    <xf numFmtId="11" fontId="1" fillId="3" borderId="11" xfId="0" applyNumberFormat="1" applyFont="1" applyFill="1" applyBorder="1" applyAlignment="1">
      <alignment horizontal="left" vertical="center"/>
    </xf>
    <xf numFmtId="165" fontId="1" fillId="3" borderId="11" xfId="0" applyNumberFormat="1" applyFont="1" applyFill="1" applyBorder="1" applyAlignment="1" applyProtection="1">
      <alignment horizontal="center" vertical="center"/>
      <protection locked="0"/>
    </xf>
    <xf numFmtId="2" fontId="9" fillId="0" borderId="9" xfId="0" applyNumberFormat="1" applyFont="1" applyBorder="1" applyAlignment="1">
      <alignment horizontal="center" vertical="center"/>
    </xf>
    <xf numFmtId="164" fontId="9" fillId="0" borderId="9" xfId="0" applyNumberFormat="1" applyFont="1" applyBorder="1" applyAlignment="1">
      <alignment horizontal="center" vertical="center"/>
    </xf>
    <xf numFmtId="164" fontId="1" fillId="3" borderId="9" xfId="0" applyNumberFormat="1" applyFont="1" applyFill="1" applyBorder="1" applyAlignment="1" applyProtection="1">
      <alignment horizontal="center" vertical="center"/>
      <protection locked="0"/>
    </xf>
    <xf numFmtId="1" fontId="1" fillId="3" borderId="9" xfId="0" applyNumberFormat="1" applyFont="1" applyFill="1" applyBorder="1" applyAlignment="1" applyProtection="1">
      <alignment horizontal="center" vertical="center"/>
      <protection locked="0"/>
    </xf>
    <xf numFmtId="1" fontId="11" fillId="0" borderId="9" xfId="0" applyNumberFormat="1" applyFont="1" applyBorder="1" applyAlignment="1">
      <alignment horizontal="center" vertical="center"/>
    </xf>
    <xf numFmtId="11" fontId="11" fillId="0" borderId="9" xfId="0" applyNumberFormat="1" applyFont="1" applyBorder="1" applyAlignment="1">
      <alignment horizontal="center" vertical="center"/>
    </xf>
    <xf numFmtId="1" fontId="3" fillId="3" borderId="10" xfId="0" applyNumberFormat="1" applyFont="1" applyFill="1" applyBorder="1" applyAlignment="1" applyProtection="1">
      <alignment horizontal="center" vertical="center"/>
      <protection locked="0"/>
    </xf>
    <xf numFmtId="0" fontId="13" fillId="2" borderId="0" xfId="0" applyFont="1" applyFill="1" applyBorder="1" applyAlignment="1">
      <alignment vertical="center"/>
    </xf>
    <xf numFmtId="1" fontId="11" fillId="0" borderId="12" xfId="0" applyNumberFormat="1" applyFont="1" applyBorder="1" applyAlignment="1">
      <alignment horizontal="center" vertical="center"/>
    </xf>
    <xf numFmtId="11" fontId="11" fillId="0" borderId="12" xfId="0" applyNumberFormat="1" applyFont="1" applyBorder="1" applyAlignment="1">
      <alignment horizontal="center" vertical="center"/>
    </xf>
    <xf numFmtId="2" fontId="11" fillId="0" borderId="12" xfId="0" applyNumberFormat="1" applyFont="1" applyBorder="1" applyAlignment="1">
      <alignment horizontal="center" vertical="center"/>
    </xf>
    <xf numFmtId="11" fontId="11" fillId="0" borderId="12" xfId="0" applyNumberFormat="1" applyFont="1" applyBorder="1" applyAlignment="1">
      <alignment horizontal="center"/>
    </xf>
    <xf numFmtId="0" fontId="19" fillId="0" borderId="0" xfId="0" applyFont="1" applyFill="1" applyBorder="1" applyAlignment="1">
      <alignment vertical="center"/>
    </xf>
    <xf numFmtId="0" fontId="0" fillId="0" borderId="0" xfId="0"/>
    <xf numFmtId="0" fontId="17" fillId="0" borderId="0" xfId="0" applyFont="1" applyBorder="1" applyAlignment="1">
      <alignment horizontal="left"/>
    </xf>
    <xf numFmtId="0" fontId="3"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1" fillId="2" borderId="4" xfId="0" applyFont="1" applyFill="1" applyBorder="1" applyAlignment="1">
      <alignment horizontal="center"/>
    </xf>
    <xf numFmtId="0" fontId="1" fillId="2" borderId="0" xfId="0" applyFont="1" applyFill="1" applyBorder="1" applyAlignment="1">
      <alignment horizontal="center"/>
    </xf>
    <xf numFmtId="0" fontId="1" fillId="2" borderId="5" xfId="0" applyFont="1" applyFill="1" applyBorder="1" applyAlignment="1">
      <alignment horizontal="center"/>
    </xf>
    <xf numFmtId="0" fontId="1" fillId="2" borderId="9" xfId="0" applyFont="1" applyFill="1" applyBorder="1" applyAlignment="1">
      <alignment horizontal="left"/>
    </xf>
    <xf numFmtId="0" fontId="1" fillId="2" borderId="9" xfId="0" applyFont="1" applyFill="1" applyBorder="1" applyAlignment="1">
      <alignment horizontal="left" vertical="center" wrapText="1"/>
    </xf>
    <xf numFmtId="0" fontId="0" fillId="0" borderId="0" xfId="0" applyFill="1" applyBorder="1" applyAlignment="1">
      <alignment horizontal="center"/>
    </xf>
    <xf numFmtId="0" fontId="14" fillId="3" borderId="0" xfId="0" applyFont="1" applyFill="1" applyBorder="1" applyAlignment="1">
      <alignment horizontal="center" wrapText="1"/>
    </xf>
    <xf numFmtId="0" fontId="15" fillId="3" borderId="0" xfId="0" applyFont="1" applyFill="1" applyBorder="1" applyAlignment="1">
      <alignment horizontal="center" wrapText="1"/>
    </xf>
    <xf numFmtId="0" fontId="0" fillId="3" borderId="0" xfId="0" applyFill="1" applyBorder="1" applyAlignment="1">
      <alignment horizontal="center"/>
    </xf>
    <xf numFmtId="0" fontId="1" fillId="2" borderId="1" xfId="0" applyFont="1" applyFill="1" applyBorder="1" applyAlignment="1">
      <alignment horizontal="left"/>
    </xf>
    <xf numFmtId="0" fontId="1" fillId="2" borderId="2" xfId="0" applyFont="1" applyFill="1" applyBorder="1" applyAlignment="1">
      <alignment horizontal="left"/>
    </xf>
    <xf numFmtId="0" fontId="0" fillId="2" borderId="4" xfId="0" applyFill="1" applyBorder="1" applyAlignment="1"/>
    <xf numFmtId="0" fontId="0" fillId="2" borderId="0" xfId="0" applyFill="1" applyBorder="1" applyAlignment="1"/>
    <xf numFmtId="0" fontId="0" fillId="2" borderId="5" xfId="0" applyFill="1" applyBorder="1" applyAlignment="1"/>
    <xf numFmtId="0" fontId="0" fillId="2" borderId="4" xfId="0" applyFill="1" applyBorder="1" applyAlignment="1">
      <alignment horizontal="left"/>
    </xf>
    <xf numFmtId="0" fontId="0" fillId="2" borderId="0" xfId="0" applyFill="1" applyBorder="1" applyAlignment="1">
      <alignment horizontal="left"/>
    </xf>
    <xf numFmtId="0" fontId="0" fillId="2" borderId="5" xfId="0" applyFill="1" applyBorder="1" applyAlignment="1">
      <alignment horizontal="left"/>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xf>
    <xf numFmtId="167" fontId="1" fillId="0" borderId="0" xfId="0" applyNumberFormat="1" applyFont="1" applyFill="1" applyBorder="1" applyAlignment="1">
      <alignment horizontal="left"/>
    </xf>
    <xf numFmtId="0" fontId="1" fillId="0" borderId="4" xfId="0" applyFont="1" applyFill="1" applyBorder="1" applyAlignment="1">
      <alignment horizontal="left"/>
    </xf>
    <xf numFmtId="0" fontId="1" fillId="0" borderId="6" xfId="0" applyFont="1" applyFill="1" applyBorder="1" applyAlignment="1">
      <alignment horizontal="left"/>
    </xf>
    <xf numFmtId="0" fontId="1" fillId="0" borderId="7" xfId="0" applyFont="1" applyFill="1" applyBorder="1" applyAlignment="1">
      <alignment horizontal="left"/>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167" fontId="0" fillId="0" borderId="6" xfId="0" applyNumberFormat="1" applyFill="1" applyBorder="1" applyAlignment="1">
      <alignment horizontal="center"/>
    </xf>
    <xf numFmtId="167" fontId="0" fillId="0" borderId="8" xfId="0" applyNumberFormat="1" applyFill="1" applyBorder="1" applyAlignment="1">
      <alignment horizontal="center"/>
    </xf>
    <xf numFmtId="167" fontId="0" fillId="0" borderId="6" xfId="0" applyNumberFormat="1" applyBorder="1" applyAlignment="1">
      <alignment horizontal="center"/>
    </xf>
    <xf numFmtId="167" fontId="0" fillId="0" borderId="8" xfId="0" applyNumberFormat="1"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1" fillId="3" borderId="9" xfId="0" applyFont="1" applyFill="1" applyBorder="1" applyAlignment="1">
      <alignment horizontal="left" vertical="center"/>
    </xf>
    <xf numFmtId="0" fontId="0" fillId="2" borderId="14" xfId="0" applyFill="1" applyBorder="1" applyAlignment="1">
      <alignment horizontal="center"/>
    </xf>
    <xf numFmtId="0" fontId="0" fillId="2" borderId="4" xfId="0" applyFill="1" applyBorder="1" applyAlignment="1">
      <alignment horizontal="center"/>
    </xf>
    <xf numFmtId="0" fontId="1" fillId="2" borderId="0" xfId="0" applyFont="1" applyFill="1" applyBorder="1" applyAlignment="1">
      <alignment horizontal="center" wrapText="1"/>
    </xf>
    <xf numFmtId="0" fontId="3" fillId="3" borderId="9" xfId="0" applyFont="1" applyFill="1" applyBorder="1" applyAlignment="1">
      <alignment horizontal="left" vertical="center"/>
    </xf>
    <xf numFmtId="0" fontId="13" fillId="2" borderId="0" xfId="0" applyFont="1" applyFill="1" applyBorder="1" applyAlignment="1">
      <alignment horizontal="center"/>
    </xf>
    <xf numFmtId="0" fontId="1" fillId="3" borderId="9"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1" fontId="1" fillId="3" borderId="12" xfId="0" applyNumberFormat="1" applyFont="1" applyFill="1" applyBorder="1" applyAlignment="1">
      <alignment horizontal="center" vertical="center"/>
    </xf>
    <xf numFmtId="1" fontId="1" fillId="3" borderId="11" xfId="0" applyNumberFormat="1" applyFont="1" applyFill="1" applyBorder="1" applyAlignment="1">
      <alignment horizontal="center" vertical="center"/>
    </xf>
    <xf numFmtId="1" fontId="1" fillId="2" borderId="0" xfId="0" applyNumberFormat="1" applyFont="1" applyFill="1" applyBorder="1" applyAlignment="1">
      <alignment horizontal="center"/>
    </xf>
    <xf numFmtId="0" fontId="1" fillId="2" borderId="0" xfId="0" applyFont="1" applyFill="1" applyBorder="1" applyAlignment="1">
      <alignment horizontal="right"/>
    </xf>
    <xf numFmtId="0" fontId="3" fillId="3" borderId="10" xfId="0" applyFont="1" applyFill="1" applyBorder="1" applyAlignment="1">
      <alignment horizontal="left" vertical="center"/>
    </xf>
    <xf numFmtId="0" fontId="1" fillId="3" borderId="10" xfId="0" applyFont="1" applyFill="1" applyBorder="1" applyAlignment="1">
      <alignment horizontal="left" vertical="center"/>
    </xf>
    <xf numFmtId="0" fontId="1" fillId="0" borderId="12" xfId="0" applyFont="1" applyFill="1" applyBorder="1" applyAlignment="1">
      <alignment horizontal="left"/>
    </xf>
    <xf numFmtId="0" fontId="1" fillId="0" borderId="13" xfId="0" applyFont="1" applyFill="1" applyBorder="1" applyAlignment="1">
      <alignment horizontal="left"/>
    </xf>
    <xf numFmtId="0" fontId="1" fillId="0" borderId="11" xfId="0" applyFont="1" applyFill="1" applyBorder="1" applyAlignment="1">
      <alignment horizontal="left"/>
    </xf>
    <xf numFmtId="0" fontId="1" fillId="3" borderId="12" xfId="0" applyFont="1" applyFill="1" applyBorder="1" applyAlignment="1">
      <alignment horizontal="left" vertical="center"/>
    </xf>
    <xf numFmtId="0" fontId="1" fillId="3" borderId="13" xfId="0" applyFont="1" applyFill="1" applyBorder="1" applyAlignment="1">
      <alignment horizontal="left" vertical="center"/>
    </xf>
    <xf numFmtId="0" fontId="1" fillId="3" borderId="11" xfId="0" applyFont="1" applyFill="1" applyBorder="1" applyAlignment="1">
      <alignment horizontal="left" vertical="center"/>
    </xf>
    <xf numFmtId="0" fontId="1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68580</xdr:rowOff>
    </xdr:from>
    <xdr:to>
      <xdr:col>14</xdr:col>
      <xdr:colOff>0</xdr:colOff>
      <xdr:row>32</xdr:row>
      <xdr:rowOff>99060</xdr:rowOff>
    </xdr:to>
    <xdr:sp macro="" textlink="">
      <xdr:nvSpPr>
        <xdr:cNvPr id="12289" name="Text Box 1" descr="75%"/>
        <xdr:cNvSpPr txBox="1">
          <a:spLocks noChangeArrowheads="1"/>
        </xdr:cNvSpPr>
      </xdr:nvSpPr>
      <xdr:spPr bwMode="auto">
        <a:xfrm>
          <a:off x="76200" y="68580"/>
          <a:ext cx="7924800" cy="5417820"/>
        </a:xfrm>
        <a:prstGeom prst="rect">
          <a:avLst/>
        </a:prstGeom>
        <a:pattFill prst="pct75">
          <a:fgClr>
            <a:srgbClr xmlns:mc="http://schemas.openxmlformats.org/markup-compatibility/2006" xmlns:a14="http://schemas.microsoft.com/office/drawing/2010/main" val="FFFF99" mc:Ignorable="a14" a14:legacySpreadsheetColorIndex="43"/>
          </a:fgClr>
          <a:bgClr>
            <a:srgbClr val="FFFFFF"/>
          </a:bgClr>
        </a:patt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1</xdr:col>
      <xdr:colOff>304800</xdr:colOff>
      <xdr:row>4</xdr:row>
      <xdr:rowOff>137160</xdr:rowOff>
    </xdr:from>
    <xdr:to>
      <xdr:col>6</xdr:col>
      <xdr:colOff>38100</xdr:colOff>
      <xdr:row>10</xdr:row>
      <xdr:rowOff>76200</xdr:rowOff>
    </xdr:to>
    <xdr:sp macro="" textlink="">
      <xdr:nvSpPr>
        <xdr:cNvPr id="12441" name="WordArt 153"/>
        <xdr:cNvSpPr>
          <a:spLocks noChangeArrowheads="1" noChangeShapeType="1" noTextEdit="1"/>
        </xdr:cNvSpPr>
      </xdr:nvSpPr>
      <xdr:spPr bwMode="auto">
        <a:xfrm>
          <a:off x="381000" y="807720"/>
          <a:ext cx="2781300" cy="944880"/>
        </a:xfrm>
        <a:prstGeom prst="rect">
          <a:avLst/>
        </a:prstGeom>
      </xdr:spPr>
      <xdr:txBody>
        <a:bodyPr wrap="none" fromWordArt="1">
          <a:prstTxWarp prst="textWave1">
            <a:avLst>
              <a:gd name="adj1" fmla="val 13005"/>
              <a:gd name="adj2" fmla="val 0"/>
            </a:avLst>
          </a:prstTxWarp>
        </a:bodyPr>
        <a:lstStyle/>
        <a:p>
          <a:pPr algn="ctr" rtl="0">
            <a:buNone/>
          </a:pPr>
          <a:r>
            <a:rPr lang="en-GB" sz="3600" kern="10" spc="0">
              <a:ln w="19050">
                <a:solidFill>
                  <a:srgbClr xmlns:mc="http://schemas.openxmlformats.org/markup-compatibility/2006" xmlns:a14="http://schemas.microsoft.com/office/drawing/2010/main" val="333333" mc:Ignorable="a14" a14:legacySpreadsheetColorIndex="63"/>
                </a:solidFill>
                <a:round/>
                <a:headEnd/>
                <a:tailEnd/>
              </a:ln>
              <a:solidFill>
                <a:srgbClr xmlns:mc="http://schemas.openxmlformats.org/markup-compatibility/2006" xmlns:a14="http://schemas.microsoft.com/office/drawing/2010/main" val="969696" mc:Ignorable="a14" a14:legacySpreadsheetColorIndex="55"/>
              </a:solidFill>
              <a:effectLst>
                <a:outerShdw dist="53882" dir="2700000" algn="ctr" rotWithShape="0">
                  <a:srgbClr val="C0C0C0">
                    <a:alpha val="80000"/>
                  </a:srgbClr>
                </a:outerShdw>
              </a:effectLst>
              <a:latin typeface="Times New Roman" panose="02020603050405020304" pitchFamily="18" charset="0"/>
              <a:cs typeface="Times New Roman" panose="02020603050405020304" pitchFamily="18" charset="0"/>
            </a:rPr>
            <a:t>Gravity</a:t>
          </a:r>
        </a:p>
      </xdr:txBody>
    </xdr:sp>
    <xdr:clientData/>
  </xdr:twoCellAnchor>
  <xdr:twoCellAnchor>
    <xdr:from>
      <xdr:col>5</xdr:col>
      <xdr:colOff>411480</xdr:colOff>
      <xdr:row>6</xdr:row>
      <xdr:rowOff>60960</xdr:rowOff>
    </xdr:from>
    <xdr:to>
      <xdr:col>11</xdr:col>
      <xdr:colOff>175260</xdr:colOff>
      <xdr:row>26</xdr:row>
      <xdr:rowOff>129540</xdr:rowOff>
    </xdr:to>
    <xdr:sp macro="" textlink="">
      <xdr:nvSpPr>
        <xdr:cNvPr id="12468" name="Oval 180"/>
        <xdr:cNvSpPr>
          <a:spLocks noChangeArrowheads="1"/>
        </xdr:cNvSpPr>
      </xdr:nvSpPr>
      <xdr:spPr bwMode="auto">
        <a:xfrm>
          <a:off x="2926080" y="1066800"/>
          <a:ext cx="3421380" cy="3421380"/>
        </a:xfrm>
        <a:prstGeom prst="ellipse">
          <a:avLst/>
        </a:prstGeom>
        <a:gradFill rotWithShape="1">
          <a:gsLst>
            <a:gs pos="0">
              <a:srgbClr xmlns:mc="http://schemas.openxmlformats.org/markup-compatibility/2006" xmlns:a14="http://schemas.microsoft.com/office/drawing/2010/main" val="CCFFFF" mc:Ignorable="a14" a14:legacySpreadsheetColorIndex="27"/>
            </a:gs>
            <a:gs pos="100000">
              <a:srgbClr xmlns:mc="http://schemas.openxmlformats.org/markup-compatibility/2006" xmlns:a14="http://schemas.microsoft.com/office/drawing/2010/main" val="1B2222" mc:Ignorable="a14" a14:legacySpreadsheetColorIndex="27">
                <a:gamma/>
                <a:shade val="13333"/>
                <a:invGamma/>
              </a:srgbClr>
            </a:gs>
          </a:gsLst>
          <a:path path="rect">
            <a:fillToRect l="100000" b="100000"/>
          </a:path>
        </a:gradFill>
        <a:ln w="9525">
          <a:solidFill>
            <a:srgbClr xmlns:mc="http://schemas.openxmlformats.org/markup-compatibility/2006" xmlns:a14="http://schemas.microsoft.com/office/drawing/2010/main" val="808080" mc:Ignorable="a14" a14:legacySpreadsheetColorIndex="23"/>
          </a:solidFill>
          <a:round/>
          <a:headEnd/>
          <a:tailEnd/>
        </a:ln>
      </xdr:spPr>
    </xdr:sp>
    <xdr:clientData/>
  </xdr:twoCellAnchor>
  <xdr:twoCellAnchor>
    <xdr:from>
      <xdr:col>6</xdr:col>
      <xdr:colOff>571500</xdr:colOff>
      <xdr:row>8</xdr:row>
      <xdr:rowOff>160020</xdr:rowOff>
    </xdr:from>
    <xdr:to>
      <xdr:col>8</xdr:col>
      <xdr:colOff>213360</xdr:colOff>
      <xdr:row>12</xdr:row>
      <xdr:rowOff>106680</xdr:rowOff>
    </xdr:to>
    <xdr:sp macro="" textlink="">
      <xdr:nvSpPr>
        <xdr:cNvPr id="12464" name="Freeform 176"/>
        <xdr:cNvSpPr>
          <a:spLocks/>
        </xdr:cNvSpPr>
      </xdr:nvSpPr>
      <xdr:spPr bwMode="auto">
        <a:xfrm>
          <a:off x="3695700" y="1501140"/>
          <a:ext cx="861060" cy="617220"/>
        </a:xfrm>
        <a:custGeom>
          <a:avLst/>
          <a:gdLst>
            <a:gd name="T0" fmla="*/ 25 w 64"/>
            <a:gd name="T1" fmla="*/ 21 h 52"/>
            <a:gd name="T2" fmla="*/ 13 w 64"/>
            <a:gd name="T3" fmla="*/ 27 h 52"/>
            <a:gd name="T4" fmla="*/ 14 w 64"/>
            <a:gd name="T5" fmla="*/ 34 h 52"/>
            <a:gd name="T6" fmla="*/ 20 w 64"/>
            <a:gd name="T7" fmla="*/ 36 h 52"/>
            <a:gd name="T8" fmla="*/ 23 w 64"/>
            <a:gd name="T9" fmla="*/ 52 h 52"/>
            <a:gd name="T10" fmla="*/ 32 w 64"/>
            <a:gd name="T11" fmla="*/ 48 h 52"/>
            <a:gd name="T12" fmla="*/ 35 w 64"/>
            <a:gd name="T13" fmla="*/ 33 h 52"/>
            <a:gd name="T14" fmla="*/ 56 w 64"/>
            <a:gd name="T15" fmla="*/ 33 h 52"/>
            <a:gd name="T16" fmla="*/ 54 w 64"/>
            <a:gd name="T17" fmla="*/ 17 h 52"/>
            <a:gd name="T18" fmla="*/ 44 w 64"/>
            <a:gd name="T19" fmla="*/ 10 h 52"/>
            <a:gd name="T20" fmla="*/ 26 w 64"/>
            <a:gd name="T21" fmla="*/ 0 h 52"/>
            <a:gd name="T22" fmla="*/ 23 w 64"/>
            <a:gd name="T23" fmla="*/ 1 h 52"/>
            <a:gd name="T24" fmla="*/ 7 w 64"/>
            <a:gd name="T25" fmla="*/ 2 h 52"/>
            <a:gd name="T26" fmla="*/ 0 w 64"/>
            <a:gd name="T27" fmla="*/ 9 h 52"/>
            <a:gd name="T28" fmla="*/ 26 w 64"/>
            <a:gd name="T29" fmla="*/ 16 h 52"/>
            <a:gd name="T30" fmla="*/ 25 w 64"/>
            <a:gd name="T31" fmla="*/ 21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64" h="52">
              <a:moveTo>
                <a:pt x="25" y="21"/>
              </a:moveTo>
              <a:cubicBezTo>
                <a:pt x="17" y="18"/>
                <a:pt x="14" y="19"/>
                <a:pt x="13" y="27"/>
              </a:cubicBezTo>
              <a:cubicBezTo>
                <a:pt x="13" y="29"/>
                <a:pt x="13" y="32"/>
                <a:pt x="14" y="34"/>
              </a:cubicBezTo>
              <a:cubicBezTo>
                <a:pt x="15" y="36"/>
                <a:pt x="20" y="36"/>
                <a:pt x="20" y="36"/>
              </a:cubicBezTo>
              <a:cubicBezTo>
                <a:pt x="22" y="41"/>
                <a:pt x="21" y="47"/>
                <a:pt x="23" y="52"/>
              </a:cubicBezTo>
              <a:cubicBezTo>
                <a:pt x="30" y="50"/>
                <a:pt x="27" y="51"/>
                <a:pt x="32" y="48"/>
              </a:cubicBezTo>
              <a:cubicBezTo>
                <a:pt x="35" y="39"/>
                <a:pt x="34" y="44"/>
                <a:pt x="35" y="33"/>
              </a:cubicBezTo>
              <a:cubicBezTo>
                <a:pt x="40" y="36"/>
                <a:pt x="50" y="33"/>
                <a:pt x="56" y="33"/>
              </a:cubicBezTo>
              <a:cubicBezTo>
                <a:pt x="64" y="30"/>
                <a:pt x="58" y="21"/>
                <a:pt x="54" y="17"/>
              </a:cubicBezTo>
              <a:cubicBezTo>
                <a:pt x="53" y="13"/>
                <a:pt x="44" y="10"/>
                <a:pt x="44" y="10"/>
              </a:cubicBezTo>
              <a:cubicBezTo>
                <a:pt x="40" y="4"/>
                <a:pt x="33" y="2"/>
                <a:pt x="26" y="0"/>
              </a:cubicBezTo>
              <a:cubicBezTo>
                <a:pt x="25" y="0"/>
                <a:pt x="24" y="1"/>
                <a:pt x="23" y="1"/>
              </a:cubicBezTo>
              <a:cubicBezTo>
                <a:pt x="18" y="2"/>
                <a:pt x="12" y="1"/>
                <a:pt x="7" y="2"/>
              </a:cubicBezTo>
              <a:cubicBezTo>
                <a:pt x="4" y="3"/>
                <a:pt x="0" y="9"/>
                <a:pt x="0" y="9"/>
              </a:cubicBezTo>
              <a:cubicBezTo>
                <a:pt x="9" y="10"/>
                <a:pt x="16" y="15"/>
                <a:pt x="26" y="16"/>
              </a:cubicBezTo>
              <a:cubicBezTo>
                <a:pt x="26" y="18"/>
                <a:pt x="25" y="21"/>
                <a:pt x="25" y="21"/>
              </a:cubicBezTo>
              <a:close/>
            </a:path>
          </a:pathLst>
        </a:custGeom>
        <a:gradFill rotWithShape="1">
          <a:gsLst>
            <a:gs pos="0">
              <a:srgbClr xmlns:mc="http://schemas.openxmlformats.org/markup-compatibility/2006" xmlns:a14="http://schemas.microsoft.com/office/drawing/2010/main" val="339966" mc:Ignorable="a14" a14:legacySpreadsheetColorIndex="57">
                <a:alpha val="85001"/>
              </a:srgbClr>
            </a:gs>
            <a:gs pos="100000">
              <a:srgbClr xmlns:mc="http://schemas.openxmlformats.org/markup-compatibility/2006" xmlns:a14="http://schemas.microsoft.com/office/drawing/2010/main" val="FFCC99" mc:Ignorable="a14" a14:legacySpreadsheetColorIndex="47">
                <a:alpha val="85001"/>
              </a:srgbClr>
            </a:gs>
          </a:gsLst>
          <a:lin ang="5400000" scaled="1"/>
        </a:gradFill>
        <a:ln w="9525">
          <a:solidFill>
            <a:srgbClr xmlns:mc="http://schemas.openxmlformats.org/markup-compatibility/2006" xmlns:a14="http://schemas.microsoft.com/office/drawing/2010/main" val="969696" mc:Ignorable="a14" a14:legacySpreadsheetColorIndex="55"/>
          </a:solidFill>
          <a:round/>
          <a:headEnd/>
          <a:tailEnd/>
        </a:ln>
      </xdr:spPr>
    </xdr:sp>
    <xdr:clientData/>
  </xdr:twoCellAnchor>
  <xdr:twoCellAnchor>
    <xdr:from>
      <xdr:col>8</xdr:col>
      <xdr:colOff>342900</xdr:colOff>
      <xdr:row>6</xdr:row>
      <xdr:rowOff>68580</xdr:rowOff>
    </xdr:from>
    <xdr:to>
      <xdr:col>9</xdr:col>
      <xdr:colOff>274320</xdr:colOff>
      <xdr:row>7</xdr:row>
      <xdr:rowOff>38100</xdr:rowOff>
    </xdr:to>
    <xdr:sp macro="" textlink="">
      <xdr:nvSpPr>
        <xdr:cNvPr id="12485" name="Freeform 197"/>
        <xdr:cNvSpPr>
          <a:spLocks/>
        </xdr:cNvSpPr>
      </xdr:nvSpPr>
      <xdr:spPr bwMode="auto">
        <a:xfrm>
          <a:off x="4686300" y="1074420"/>
          <a:ext cx="541020" cy="137160"/>
        </a:xfrm>
        <a:custGeom>
          <a:avLst/>
          <a:gdLst>
            <a:gd name="T0" fmla="*/ 0 w 57"/>
            <a:gd name="T1" fmla="*/ 0 h 14"/>
            <a:gd name="T2" fmla="*/ 19 w 57"/>
            <a:gd name="T3" fmla="*/ 5 h 14"/>
            <a:gd name="T4" fmla="*/ 42 w 57"/>
            <a:gd name="T5" fmla="*/ 8 h 14"/>
            <a:gd name="T6" fmla="*/ 57 w 57"/>
            <a:gd name="T7" fmla="*/ 12 h 14"/>
          </a:gdLst>
          <a:ahLst/>
          <a:cxnLst>
            <a:cxn ang="0">
              <a:pos x="T0" y="T1"/>
            </a:cxn>
            <a:cxn ang="0">
              <a:pos x="T2" y="T3"/>
            </a:cxn>
            <a:cxn ang="0">
              <a:pos x="T4" y="T5"/>
            </a:cxn>
            <a:cxn ang="0">
              <a:pos x="T6" y="T7"/>
            </a:cxn>
          </a:cxnLst>
          <a:rect l="0" t="0" r="r" b="b"/>
          <a:pathLst>
            <a:path w="57" h="14">
              <a:moveTo>
                <a:pt x="0" y="0"/>
              </a:moveTo>
              <a:cubicBezTo>
                <a:pt x="2" y="7"/>
                <a:pt x="12" y="5"/>
                <a:pt x="19" y="5"/>
              </a:cubicBezTo>
              <a:cubicBezTo>
                <a:pt x="26" y="7"/>
                <a:pt x="34" y="7"/>
                <a:pt x="42" y="8"/>
              </a:cubicBezTo>
              <a:cubicBezTo>
                <a:pt x="50" y="14"/>
                <a:pt x="46" y="12"/>
                <a:pt x="57" y="12"/>
              </a:cubicBezTo>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round/>
          <a:headEnd/>
          <a:tailEnd/>
        </a:ln>
      </xdr:spPr>
    </xdr:sp>
    <xdr:clientData/>
  </xdr:twoCellAnchor>
  <xdr:twoCellAnchor>
    <xdr:from>
      <xdr:col>7</xdr:col>
      <xdr:colOff>495300</xdr:colOff>
      <xdr:row>6</xdr:row>
      <xdr:rowOff>99060</xdr:rowOff>
    </xdr:from>
    <xdr:to>
      <xdr:col>8</xdr:col>
      <xdr:colOff>259080</xdr:colOff>
      <xdr:row>7</xdr:row>
      <xdr:rowOff>129540</xdr:rowOff>
    </xdr:to>
    <xdr:sp macro="" textlink="">
      <xdr:nvSpPr>
        <xdr:cNvPr id="12486" name="Freeform 198"/>
        <xdr:cNvSpPr>
          <a:spLocks/>
        </xdr:cNvSpPr>
      </xdr:nvSpPr>
      <xdr:spPr bwMode="auto">
        <a:xfrm>
          <a:off x="4229100" y="1104900"/>
          <a:ext cx="373380" cy="198120"/>
        </a:xfrm>
        <a:custGeom>
          <a:avLst/>
          <a:gdLst>
            <a:gd name="T0" fmla="*/ 28 w 39"/>
            <a:gd name="T1" fmla="*/ 0 h 20"/>
            <a:gd name="T2" fmla="*/ 0 w 39"/>
            <a:gd name="T3" fmla="*/ 7 h 20"/>
            <a:gd name="T4" fmla="*/ 23 w 39"/>
            <a:gd name="T5" fmla="*/ 12 h 20"/>
            <a:gd name="T6" fmla="*/ 39 w 39"/>
            <a:gd name="T7" fmla="*/ 5 h 20"/>
            <a:gd name="T8" fmla="*/ 28 w 39"/>
            <a:gd name="T9" fmla="*/ 0 h 20"/>
          </a:gdLst>
          <a:ahLst/>
          <a:cxnLst>
            <a:cxn ang="0">
              <a:pos x="T0" y="T1"/>
            </a:cxn>
            <a:cxn ang="0">
              <a:pos x="T2" y="T3"/>
            </a:cxn>
            <a:cxn ang="0">
              <a:pos x="T4" y="T5"/>
            </a:cxn>
            <a:cxn ang="0">
              <a:pos x="T6" y="T7"/>
            </a:cxn>
            <a:cxn ang="0">
              <a:pos x="T8" y="T9"/>
            </a:cxn>
          </a:cxnLst>
          <a:rect l="0" t="0" r="r" b="b"/>
          <a:pathLst>
            <a:path w="39" h="20">
              <a:moveTo>
                <a:pt x="28" y="0"/>
              </a:moveTo>
              <a:cubicBezTo>
                <a:pt x="10" y="3"/>
                <a:pt x="29" y="5"/>
                <a:pt x="0" y="7"/>
              </a:cubicBezTo>
              <a:cubicBezTo>
                <a:pt x="2" y="20"/>
                <a:pt x="12" y="13"/>
                <a:pt x="23" y="12"/>
              </a:cubicBezTo>
              <a:cubicBezTo>
                <a:pt x="26" y="3"/>
                <a:pt x="27" y="6"/>
                <a:pt x="39" y="5"/>
              </a:cubicBezTo>
              <a:cubicBezTo>
                <a:pt x="36" y="3"/>
                <a:pt x="32" y="0"/>
                <a:pt x="28" y="0"/>
              </a:cubicBez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C0C0C0" mc:Ignorable="a14" a14:legacySpreadsheetColorIndex="22"/>
          </a:solidFill>
          <a:round/>
          <a:headEnd/>
          <a:tailEnd/>
        </a:ln>
      </xdr:spPr>
    </xdr:sp>
    <xdr:clientData/>
  </xdr:twoCellAnchor>
  <xdr:twoCellAnchor>
    <xdr:from>
      <xdr:col>7</xdr:col>
      <xdr:colOff>403860</xdr:colOff>
      <xdr:row>13</xdr:row>
      <xdr:rowOff>38100</xdr:rowOff>
    </xdr:from>
    <xdr:to>
      <xdr:col>9</xdr:col>
      <xdr:colOff>160020</xdr:colOff>
      <xdr:row>16</xdr:row>
      <xdr:rowOff>30480</xdr:rowOff>
    </xdr:to>
    <xdr:sp macro="" textlink="">
      <xdr:nvSpPr>
        <xdr:cNvPr id="12491" name="Freeform 203"/>
        <xdr:cNvSpPr>
          <a:spLocks/>
        </xdr:cNvSpPr>
      </xdr:nvSpPr>
      <xdr:spPr bwMode="auto">
        <a:xfrm>
          <a:off x="4137660" y="2217420"/>
          <a:ext cx="975360" cy="495300"/>
        </a:xfrm>
        <a:custGeom>
          <a:avLst/>
          <a:gdLst>
            <a:gd name="T0" fmla="*/ 31 w 113"/>
            <a:gd name="T1" fmla="*/ 29 h 88"/>
            <a:gd name="T2" fmla="*/ 45 w 113"/>
            <a:gd name="T3" fmla="*/ 28 h 88"/>
            <a:gd name="T4" fmla="*/ 64 w 113"/>
            <a:gd name="T5" fmla="*/ 31 h 88"/>
            <a:gd name="T6" fmla="*/ 70 w 113"/>
            <a:gd name="T7" fmla="*/ 44 h 88"/>
            <a:gd name="T8" fmla="*/ 79 w 113"/>
            <a:gd name="T9" fmla="*/ 61 h 88"/>
            <a:gd name="T10" fmla="*/ 97 w 113"/>
            <a:gd name="T11" fmla="*/ 63 h 88"/>
            <a:gd name="T12" fmla="*/ 113 w 113"/>
            <a:gd name="T13" fmla="*/ 66 h 88"/>
            <a:gd name="T14" fmla="*/ 53 w 113"/>
            <a:gd name="T15" fmla="*/ 68 h 88"/>
            <a:gd name="T16" fmla="*/ 21 w 113"/>
            <a:gd name="T17" fmla="*/ 66 h 88"/>
            <a:gd name="T18" fmla="*/ 11 w 113"/>
            <a:gd name="T19" fmla="*/ 71 h 88"/>
            <a:gd name="T20" fmla="*/ 7 w 113"/>
            <a:gd name="T21" fmla="*/ 60 h 88"/>
            <a:gd name="T22" fmla="*/ 11 w 113"/>
            <a:gd name="T23" fmla="*/ 40 h 88"/>
            <a:gd name="T24" fmla="*/ 21 w 113"/>
            <a:gd name="T25" fmla="*/ 19 h 88"/>
            <a:gd name="T26" fmla="*/ 31 w 113"/>
            <a:gd name="T27" fmla="*/ 12 h 88"/>
            <a:gd name="T28" fmla="*/ 71 w 113"/>
            <a:gd name="T29" fmla="*/ 9 h 88"/>
            <a:gd name="T30" fmla="*/ 79 w 113"/>
            <a:gd name="T31" fmla="*/ 11 h 88"/>
            <a:gd name="T32" fmla="*/ 38 w 113"/>
            <a:gd name="T33" fmla="*/ 18 h 88"/>
            <a:gd name="T34" fmla="*/ 31 w 113"/>
            <a:gd name="T35" fmla="*/ 22 h 88"/>
            <a:gd name="T36" fmla="*/ 31 w 113"/>
            <a:gd name="T37" fmla="*/ 29 h 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13" h="88">
              <a:moveTo>
                <a:pt x="31" y="29"/>
              </a:moveTo>
              <a:cubicBezTo>
                <a:pt x="37" y="27"/>
                <a:pt x="39" y="27"/>
                <a:pt x="45" y="28"/>
              </a:cubicBezTo>
              <a:cubicBezTo>
                <a:pt x="55" y="31"/>
                <a:pt x="49" y="30"/>
                <a:pt x="64" y="31"/>
              </a:cubicBezTo>
              <a:cubicBezTo>
                <a:pt x="65" y="41"/>
                <a:pt x="66" y="37"/>
                <a:pt x="70" y="44"/>
              </a:cubicBezTo>
              <a:cubicBezTo>
                <a:pt x="72" y="51"/>
                <a:pt x="72" y="60"/>
                <a:pt x="79" y="61"/>
              </a:cubicBezTo>
              <a:cubicBezTo>
                <a:pt x="86" y="65"/>
                <a:pt x="88" y="64"/>
                <a:pt x="97" y="63"/>
              </a:cubicBezTo>
              <a:cubicBezTo>
                <a:pt x="102" y="64"/>
                <a:pt x="113" y="66"/>
                <a:pt x="113" y="66"/>
              </a:cubicBezTo>
              <a:cubicBezTo>
                <a:pt x="107" y="88"/>
                <a:pt x="72" y="71"/>
                <a:pt x="53" y="68"/>
              </a:cubicBezTo>
              <a:cubicBezTo>
                <a:pt x="43" y="61"/>
                <a:pt x="37" y="65"/>
                <a:pt x="21" y="66"/>
              </a:cubicBezTo>
              <a:cubicBezTo>
                <a:pt x="18" y="68"/>
                <a:pt x="15" y="70"/>
                <a:pt x="11" y="71"/>
              </a:cubicBezTo>
              <a:cubicBezTo>
                <a:pt x="2" y="70"/>
                <a:pt x="0" y="67"/>
                <a:pt x="7" y="60"/>
              </a:cubicBezTo>
              <a:cubicBezTo>
                <a:pt x="9" y="53"/>
                <a:pt x="9" y="47"/>
                <a:pt x="11" y="40"/>
              </a:cubicBezTo>
              <a:cubicBezTo>
                <a:pt x="12" y="31"/>
                <a:pt x="11" y="22"/>
                <a:pt x="21" y="19"/>
              </a:cubicBezTo>
              <a:cubicBezTo>
                <a:pt x="24" y="17"/>
                <a:pt x="31" y="12"/>
                <a:pt x="31" y="12"/>
              </a:cubicBezTo>
              <a:cubicBezTo>
                <a:pt x="39" y="0"/>
                <a:pt x="63" y="9"/>
                <a:pt x="71" y="9"/>
              </a:cubicBezTo>
              <a:cubicBezTo>
                <a:pt x="74" y="10"/>
                <a:pt x="80" y="8"/>
                <a:pt x="79" y="11"/>
              </a:cubicBezTo>
              <a:cubicBezTo>
                <a:pt x="73" y="25"/>
                <a:pt x="42" y="18"/>
                <a:pt x="38" y="18"/>
              </a:cubicBezTo>
              <a:cubicBezTo>
                <a:pt x="37" y="20"/>
                <a:pt x="32" y="20"/>
                <a:pt x="31" y="22"/>
              </a:cubicBezTo>
              <a:cubicBezTo>
                <a:pt x="29" y="27"/>
                <a:pt x="34" y="32"/>
                <a:pt x="31" y="29"/>
              </a:cubicBezTo>
              <a:close/>
            </a:path>
          </a:pathLst>
        </a:custGeom>
        <a:gradFill rotWithShape="1">
          <a:gsLst>
            <a:gs pos="0">
              <a:srgbClr xmlns:mc="http://schemas.openxmlformats.org/markup-compatibility/2006" xmlns:a14="http://schemas.microsoft.com/office/drawing/2010/main" val="339966" mc:Ignorable="a14" a14:legacySpreadsheetColorIndex="57"/>
            </a:gs>
            <a:gs pos="100000">
              <a:srgbClr xmlns:mc="http://schemas.openxmlformats.org/markup-compatibility/2006" xmlns:a14="http://schemas.microsoft.com/office/drawing/2010/main" val="FFCC99" mc:Ignorable="a14" a14:legacySpreadsheetColorIndex="47"/>
            </a:gs>
          </a:gsLst>
          <a:lin ang="5400000" scaled="1"/>
        </a:gradFill>
        <a:ln w="9525">
          <a:solidFill>
            <a:srgbClr xmlns:mc="http://schemas.openxmlformats.org/markup-compatibility/2006" xmlns:a14="http://schemas.microsoft.com/office/drawing/2010/main" val="808080" mc:Ignorable="a14" a14:legacySpreadsheetColorIndex="23"/>
          </a:solidFill>
          <a:round/>
          <a:headEnd/>
          <a:tailEnd/>
        </a:ln>
      </xdr:spPr>
    </xdr:sp>
    <xdr:clientData/>
  </xdr:twoCellAnchor>
  <xdr:twoCellAnchor>
    <xdr:from>
      <xdr:col>6</xdr:col>
      <xdr:colOff>236220</xdr:colOff>
      <xdr:row>9</xdr:row>
      <xdr:rowOff>91440</xdr:rowOff>
    </xdr:from>
    <xdr:to>
      <xdr:col>6</xdr:col>
      <xdr:colOff>533400</xdr:colOff>
      <xdr:row>10</xdr:row>
      <xdr:rowOff>160020</xdr:rowOff>
    </xdr:to>
    <xdr:sp macro="" textlink="">
      <xdr:nvSpPr>
        <xdr:cNvPr id="12490" name="Freeform 202"/>
        <xdr:cNvSpPr>
          <a:spLocks/>
        </xdr:cNvSpPr>
      </xdr:nvSpPr>
      <xdr:spPr bwMode="auto">
        <a:xfrm>
          <a:off x="3360420" y="1600200"/>
          <a:ext cx="297180" cy="236220"/>
        </a:xfrm>
        <a:custGeom>
          <a:avLst/>
          <a:gdLst>
            <a:gd name="T0" fmla="*/ 52 w 71"/>
            <a:gd name="T1" fmla="*/ 4 h 56"/>
            <a:gd name="T2" fmla="*/ 22 w 71"/>
            <a:gd name="T3" fmla="*/ 8 h 56"/>
            <a:gd name="T4" fmla="*/ 4 w 71"/>
            <a:gd name="T5" fmla="*/ 21 h 56"/>
            <a:gd name="T6" fmla="*/ 6 w 71"/>
            <a:gd name="T7" fmla="*/ 32 h 56"/>
            <a:gd name="T8" fmla="*/ 18 w 71"/>
            <a:gd name="T9" fmla="*/ 38 h 56"/>
            <a:gd name="T10" fmla="*/ 26 w 71"/>
            <a:gd name="T11" fmla="*/ 44 h 56"/>
            <a:gd name="T12" fmla="*/ 27 w 71"/>
            <a:gd name="T13" fmla="*/ 55 h 56"/>
            <a:gd name="T14" fmla="*/ 64 w 71"/>
            <a:gd name="T15" fmla="*/ 47 h 56"/>
            <a:gd name="T16" fmla="*/ 56 w 71"/>
            <a:gd name="T17" fmla="*/ 40 h 56"/>
            <a:gd name="T18" fmla="*/ 50 w 71"/>
            <a:gd name="T19" fmla="*/ 38 h 56"/>
            <a:gd name="T20" fmla="*/ 60 w 71"/>
            <a:gd name="T21" fmla="*/ 26 h 56"/>
            <a:gd name="T22" fmla="*/ 68 w 71"/>
            <a:gd name="T23" fmla="*/ 16 h 56"/>
            <a:gd name="T24" fmla="*/ 59 w 71"/>
            <a:gd name="T25" fmla="*/ 2 h 56"/>
            <a:gd name="T26" fmla="*/ 52 w 71"/>
            <a:gd name="T27" fmla="*/ 4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71" h="56">
              <a:moveTo>
                <a:pt x="52" y="4"/>
              </a:moveTo>
              <a:cubicBezTo>
                <a:pt x="39" y="5"/>
                <a:pt x="34" y="7"/>
                <a:pt x="22" y="8"/>
              </a:cubicBezTo>
              <a:cubicBezTo>
                <a:pt x="15" y="13"/>
                <a:pt x="14" y="19"/>
                <a:pt x="4" y="21"/>
              </a:cubicBezTo>
              <a:cubicBezTo>
                <a:pt x="1" y="25"/>
                <a:pt x="0" y="30"/>
                <a:pt x="6" y="32"/>
              </a:cubicBezTo>
              <a:cubicBezTo>
                <a:pt x="11" y="35"/>
                <a:pt x="12" y="37"/>
                <a:pt x="18" y="38"/>
              </a:cubicBezTo>
              <a:cubicBezTo>
                <a:pt x="22" y="40"/>
                <a:pt x="24" y="40"/>
                <a:pt x="26" y="44"/>
              </a:cubicBezTo>
              <a:cubicBezTo>
                <a:pt x="26" y="48"/>
                <a:pt x="24" y="53"/>
                <a:pt x="27" y="55"/>
              </a:cubicBezTo>
              <a:cubicBezTo>
                <a:pt x="29" y="56"/>
                <a:pt x="56" y="48"/>
                <a:pt x="64" y="47"/>
              </a:cubicBezTo>
              <a:cubicBezTo>
                <a:pt x="63" y="40"/>
                <a:pt x="62" y="42"/>
                <a:pt x="56" y="40"/>
              </a:cubicBezTo>
              <a:cubicBezTo>
                <a:pt x="54" y="39"/>
                <a:pt x="50" y="38"/>
                <a:pt x="50" y="38"/>
              </a:cubicBezTo>
              <a:cubicBezTo>
                <a:pt x="43" y="28"/>
                <a:pt x="50" y="27"/>
                <a:pt x="60" y="26"/>
              </a:cubicBezTo>
              <a:cubicBezTo>
                <a:pt x="68" y="23"/>
                <a:pt x="66" y="24"/>
                <a:pt x="68" y="16"/>
              </a:cubicBezTo>
              <a:cubicBezTo>
                <a:pt x="69" y="4"/>
                <a:pt x="71" y="0"/>
                <a:pt x="59" y="2"/>
              </a:cubicBezTo>
              <a:cubicBezTo>
                <a:pt x="55" y="5"/>
                <a:pt x="57" y="4"/>
                <a:pt x="52" y="4"/>
              </a:cubicBezTo>
              <a:close/>
            </a:path>
          </a:pathLst>
        </a:custGeom>
        <a:gradFill rotWithShape="1">
          <a:gsLst>
            <a:gs pos="0">
              <a:srgbClr xmlns:mc="http://schemas.openxmlformats.org/markup-compatibility/2006" xmlns:a14="http://schemas.microsoft.com/office/drawing/2010/main" val="1F1F1F" mc:Ignorable="a14" a14:legacySpreadsheetColorIndex="23">
                <a:gamma/>
                <a:shade val="23922"/>
                <a:invGamma/>
              </a:srgbClr>
            </a:gs>
            <a:gs pos="100000">
              <a:srgbClr xmlns:mc="http://schemas.openxmlformats.org/markup-compatibility/2006" xmlns:a14="http://schemas.microsoft.com/office/drawing/2010/main" val="808080" mc:Ignorable="a14" a14:legacySpreadsheetColorIndex="23"/>
            </a:gs>
          </a:gsLst>
          <a:lin ang="0" scaled="1"/>
        </a:gradFill>
        <a:ln w="9525">
          <a:solidFill>
            <a:srgbClr val="4D4D4D"/>
          </a:solidFill>
          <a:round/>
          <a:headEnd/>
          <a:tailEnd/>
        </a:ln>
      </xdr:spPr>
    </xdr:sp>
    <xdr:clientData/>
  </xdr:twoCellAnchor>
  <xdr:twoCellAnchor>
    <xdr:from>
      <xdr:col>8</xdr:col>
      <xdr:colOff>251460</xdr:colOff>
      <xdr:row>6</xdr:row>
      <xdr:rowOff>137160</xdr:rowOff>
    </xdr:from>
    <xdr:to>
      <xdr:col>8</xdr:col>
      <xdr:colOff>594360</xdr:colOff>
      <xdr:row>7</xdr:row>
      <xdr:rowOff>99060</xdr:rowOff>
    </xdr:to>
    <xdr:sp macro="" textlink="">
      <xdr:nvSpPr>
        <xdr:cNvPr id="12492" name="Freeform 204"/>
        <xdr:cNvSpPr>
          <a:spLocks/>
        </xdr:cNvSpPr>
      </xdr:nvSpPr>
      <xdr:spPr bwMode="auto">
        <a:xfrm>
          <a:off x="4594860" y="1143000"/>
          <a:ext cx="342900" cy="129540"/>
        </a:xfrm>
        <a:custGeom>
          <a:avLst/>
          <a:gdLst>
            <a:gd name="T0" fmla="*/ 6 w 36"/>
            <a:gd name="T1" fmla="*/ 2 h 13"/>
            <a:gd name="T2" fmla="*/ 36 w 36"/>
            <a:gd name="T3" fmla="*/ 4 h 13"/>
            <a:gd name="T4" fmla="*/ 27 w 36"/>
            <a:gd name="T5" fmla="*/ 8 h 13"/>
            <a:gd name="T6" fmla="*/ 6 w 36"/>
            <a:gd name="T7" fmla="*/ 2 h 13"/>
          </a:gdLst>
          <a:ahLst/>
          <a:cxnLst>
            <a:cxn ang="0">
              <a:pos x="T0" y="T1"/>
            </a:cxn>
            <a:cxn ang="0">
              <a:pos x="T2" y="T3"/>
            </a:cxn>
            <a:cxn ang="0">
              <a:pos x="T4" y="T5"/>
            </a:cxn>
            <a:cxn ang="0">
              <a:pos x="T6" y="T7"/>
            </a:cxn>
          </a:cxnLst>
          <a:rect l="0" t="0" r="r" b="b"/>
          <a:pathLst>
            <a:path w="36" h="13">
              <a:moveTo>
                <a:pt x="6" y="2"/>
              </a:moveTo>
              <a:cubicBezTo>
                <a:pt x="11" y="0"/>
                <a:pt x="36" y="4"/>
                <a:pt x="36" y="4"/>
              </a:cubicBezTo>
              <a:cubicBezTo>
                <a:pt x="33" y="6"/>
                <a:pt x="27" y="8"/>
                <a:pt x="27" y="8"/>
              </a:cubicBezTo>
              <a:cubicBezTo>
                <a:pt x="6" y="7"/>
                <a:pt x="0" y="13"/>
                <a:pt x="6" y="2"/>
              </a:cubicBez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C0C0C0" mc:Ignorable="a14" a14:legacySpreadsheetColorIndex="22"/>
          </a:solidFill>
          <a:round/>
          <a:headEnd/>
          <a:tailEnd/>
        </a:ln>
      </xdr:spPr>
    </xdr:sp>
    <xdr:clientData/>
  </xdr:twoCellAnchor>
  <xdr:twoCellAnchor>
    <xdr:from>
      <xdr:col>9</xdr:col>
      <xdr:colOff>106680</xdr:colOff>
      <xdr:row>11</xdr:row>
      <xdr:rowOff>106680</xdr:rowOff>
    </xdr:from>
    <xdr:to>
      <xdr:col>11</xdr:col>
      <xdr:colOff>0</xdr:colOff>
      <xdr:row>14</xdr:row>
      <xdr:rowOff>137160</xdr:rowOff>
    </xdr:to>
    <xdr:sp macro="" textlink="">
      <xdr:nvSpPr>
        <xdr:cNvPr id="12493" name="Freeform 205"/>
        <xdr:cNvSpPr>
          <a:spLocks/>
        </xdr:cNvSpPr>
      </xdr:nvSpPr>
      <xdr:spPr bwMode="auto">
        <a:xfrm>
          <a:off x="5059680" y="1950720"/>
          <a:ext cx="1112520" cy="533400"/>
        </a:xfrm>
        <a:custGeom>
          <a:avLst/>
          <a:gdLst>
            <a:gd name="T0" fmla="*/ 60 w 86"/>
            <a:gd name="T1" fmla="*/ 29 h 59"/>
            <a:gd name="T2" fmla="*/ 46 w 86"/>
            <a:gd name="T3" fmla="*/ 20 h 59"/>
            <a:gd name="T4" fmla="*/ 32 w 86"/>
            <a:gd name="T5" fmla="*/ 2 h 59"/>
            <a:gd name="T6" fmla="*/ 15 w 86"/>
            <a:gd name="T7" fmla="*/ 3 h 59"/>
            <a:gd name="T8" fmla="*/ 5 w 86"/>
            <a:gd name="T9" fmla="*/ 26 h 59"/>
            <a:gd name="T10" fmla="*/ 0 w 86"/>
            <a:gd name="T11" fmla="*/ 39 h 59"/>
            <a:gd name="T12" fmla="*/ 11 w 86"/>
            <a:gd name="T13" fmla="*/ 44 h 59"/>
            <a:gd name="T14" fmla="*/ 58 w 86"/>
            <a:gd name="T15" fmla="*/ 52 h 59"/>
            <a:gd name="T16" fmla="*/ 83 w 86"/>
            <a:gd name="T17" fmla="*/ 55 h 59"/>
            <a:gd name="T18" fmla="*/ 76 w 86"/>
            <a:gd name="T19" fmla="*/ 35 h 59"/>
            <a:gd name="T20" fmla="*/ 60 w 86"/>
            <a:gd name="T21" fmla="*/ 29 h 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86" h="59">
              <a:moveTo>
                <a:pt x="60" y="29"/>
              </a:moveTo>
              <a:cubicBezTo>
                <a:pt x="59" y="19"/>
                <a:pt x="56" y="21"/>
                <a:pt x="46" y="20"/>
              </a:cubicBezTo>
              <a:cubicBezTo>
                <a:pt x="44" y="13"/>
                <a:pt x="38" y="6"/>
                <a:pt x="32" y="2"/>
              </a:cubicBezTo>
              <a:cubicBezTo>
                <a:pt x="26" y="2"/>
                <a:pt x="20" y="0"/>
                <a:pt x="15" y="3"/>
              </a:cubicBezTo>
              <a:cubicBezTo>
                <a:pt x="14" y="4"/>
                <a:pt x="12" y="21"/>
                <a:pt x="5" y="26"/>
              </a:cubicBezTo>
              <a:cubicBezTo>
                <a:pt x="2" y="30"/>
                <a:pt x="2" y="34"/>
                <a:pt x="0" y="39"/>
              </a:cubicBezTo>
              <a:cubicBezTo>
                <a:pt x="2" y="44"/>
                <a:pt x="6" y="43"/>
                <a:pt x="11" y="44"/>
              </a:cubicBezTo>
              <a:cubicBezTo>
                <a:pt x="21" y="54"/>
                <a:pt x="43" y="47"/>
                <a:pt x="58" y="52"/>
              </a:cubicBezTo>
              <a:cubicBezTo>
                <a:pt x="67" y="59"/>
                <a:pt x="72" y="56"/>
                <a:pt x="83" y="55"/>
              </a:cubicBezTo>
              <a:cubicBezTo>
                <a:pt x="86" y="47"/>
                <a:pt x="84" y="38"/>
                <a:pt x="76" y="35"/>
              </a:cubicBezTo>
              <a:cubicBezTo>
                <a:pt x="72" y="29"/>
                <a:pt x="67" y="29"/>
                <a:pt x="60" y="29"/>
              </a:cubicBezTo>
              <a:close/>
            </a:path>
          </a:pathLst>
        </a:custGeom>
        <a:gradFill rotWithShape="1">
          <a:gsLst>
            <a:gs pos="0">
              <a:srgbClr xmlns:mc="http://schemas.openxmlformats.org/markup-compatibility/2006" xmlns:a14="http://schemas.microsoft.com/office/drawing/2010/main" val="339966" mc:Ignorable="a14" a14:legacySpreadsheetColorIndex="57">
                <a:alpha val="85001"/>
              </a:srgbClr>
            </a:gs>
            <a:gs pos="100000">
              <a:srgbClr xmlns:mc="http://schemas.openxmlformats.org/markup-compatibility/2006" xmlns:a14="http://schemas.microsoft.com/office/drawing/2010/main" val="FFCC99" mc:Ignorable="a14" a14:legacySpreadsheetColorIndex="47">
                <a:alpha val="85001"/>
              </a:srgbClr>
            </a:gs>
          </a:gsLst>
          <a:lin ang="5400000" scaled="1"/>
        </a:gradFill>
        <a:ln w="9525">
          <a:solidFill>
            <a:srgbClr xmlns:mc="http://schemas.openxmlformats.org/markup-compatibility/2006" xmlns:a14="http://schemas.microsoft.com/office/drawing/2010/main" val="C0C0C0" mc:Ignorable="a14" a14:legacySpreadsheetColorIndex="22"/>
          </a:solidFill>
          <a:round/>
          <a:headEnd/>
          <a:tailEnd/>
        </a:ln>
      </xdr:spPr>
    </xdr:sp>
    <xdr:clientData/>
  </xdr:twoCellAnchor>
  <xdr:twoCellAnchor>
    <xdr:from>
      <xdr:col>11</xdr:col>
      <xdr:colOff>160020</xdr:colOff>
      <xdr:row>2</xdr:row>
      <xdr:rowOff>121920</xdr:rowOff>
    </xdr:from>
    <xdr:to>
      <xdr:col>12</xdr:col>
      <xdr:colOff>601980</xdr:colOff>
      <xdr:row>8</xdr:row>
      <xdr:rowOff>160020</xdr:rowOff>
    </xdr:to>
    <xdr:grpSp>
      <xdr:nvGrpSpPr>
        <xdr:cNvPr id="12545" name="Group 257"/>
        <xdr:cNvGrpSpPr>
          <a:grpSpLocks/>
        </xdr:cNvGrpSpPr>
      </xdr:nvGrpSpPr>
      <xdr:grpSpPr bwMode="auto">
        <a:xfrm>
          <a:off x="6332220" y="457200"/>
          <a:ext cx="1051560" cy="1043940"/>
          <a:chOff x="663" y="53"/>
          <a:chExt cx="100" cy="97"/>
        </a:xfrm>
      </xdr:grpSpPr>
      <xdr:grpSp>
        <xdr:nvGrpSpPr>
          <xdr:cNvPr id="12544" name="Group 256"/>
          <xdr:cNvGrpSpPr>
            <a:grpSpLocks/>
          </xdr:cNvGrpSpPr>
        </xdr:nvGrpSpPr>
        <xdr:grpSpPr bwMode="auto">
          <a:xfrm>
            <a:off x="663" y="53"/>
            <a:ext cx="100" cy="97"/>
            <a:chOff x="663" y="53"/>
            <a:chExt cx="100" cy="97"/>
          </a:xfrm>
        </xdr:grpSpPr>
        <xdr:sp macro="" textlink="">
          <xdr:nvSpPr>
            <xdr:cNvPr id="12463" name="Oval 175"/>
            <xdr:cNvSpPr>
              <a:spLocks noChangeArrowheads="1"/>
            </xdr:cNvSpPr>
          </xdr:nvSpPr>
          <xdr:spPr bwMode="auto">
            <a:xfrm>
              <a:off x="663" y="53"/>
              <a:ext cx="100" cy="97"/>
            </a:xfrm>
            <a:prstGeom prst="ellipse">
              <a:avLst/>
            </a:prstGeom>
            <a:gradFill rotWithShape="1">
              <a:gsLst>
                <a:gs pos="0">
                  <a:srgbClr xmlns:mc="http://schemas.openxmlformats.org/markup-compatibility/2006" xmlns:a14="http://schemas.microsoft.com/office/drawing/2010/main" val="3E3E3E" mc:Ignorable="a14" a14:legacySpreadsheetColorIndex="22">
                    <a:gamma/>
                    <a:shade val="32157"/>
                    <a:invGamma/>
                  </a:srgbClr>
                </a:gs>
                <a:gs pos="100000">
                  <a:srgbClr xmlns:mc="http://schemas.openxmlformats.org/markup-compatibility/2006" xmlns:a14="http://schemas.microsoft.com/office/drawing/2010/main" val="C0C0C0" mc:Ignorable="a14" a14:legacySpreadsheetColorIndex="22"/>
                </a:gs>
              </a:gsLst>
              <a:lin ang="18900000" scaled="1"/>
            </a:gradFill>
            <a:ln w="9525">
              <a:solidFill>
                <a:srgbClr xmlns:mc="http://schemas.openxmlformats.org/markup-compatibility/2006" xmlns:a14="http://schemas.microsoft.com/office/drawing/2010/main" val="C0C0C0" mc:Ignorable="a14" a14:legacySpreadsheetColorIndex="22"/>
              </a:solidFill>
              <a:round/>
              <a:headEnd/>
              <a:tailEnd/>
            </a:ln>
          </xdr:spPr>
        </xdr:sp>
        <xdr:sp macro="" textlink="">
          <xdr:nvSpPr>
            <xdr:cNvPr id="12469" name="Oval 181"/>
            <xdr:cNvSpPr>
              <a:spLocks noChangeArrowheads="1"/>
            </xdr:cNvSpPr>
          </xdr:nvSpPr>
          <xdr:spPr bwMode="auto">
            <a:xfrm rot="-1620760">
              <a:off x="740" y="82"/>
              <a:ext cx="15" cy="12"/>
            </a:xfrm>
            <a:prstGeom prst="ellipse">
              <a:avLst/>
            </a:prstGeom>
            <a:gradFill rotWithShape="1">
              <a:gsLst>
                <a:gs pos="0">
                  <a:srgbClr xmlns:mc="http://schemas.openxmlformats.org/markup-compatibility/2006" xmlns:a14="http://schemas.microsoft.com/office/drawing/2010/main" val="808080" mc:Ignorable="a14" a14:legacySpreadsheetColorIndex="22">
                    <a:gamma/>
                    <a:shade val="66667"/>
                    <a:invGamma/>
                  </a:srgbClr>
                </a:gs>
                <a:gs pos="100000">
                  <a:srgbClr xmlns:mc="http://schemas.openxmlformats.org/markup-compatibility/2006" xmlns:a14="http://schemas.microsoft.com/office/drawing/2010/main" val="C0C0C0" mc:Ignorable="a14" a14:legacySpreadsheetColorIndex="22"/>
                </a:gs>
              </a:gsLst>
              <a:lin ang="2700000" scaled="1"/>
            </a:gradFill>
            <a:ln w="9525">
              <a:solidFill>
                <a:srgbClr xmlns:mc="http://schemas.openxmlformats.org/markup-compatibility/2006" xmlns:a14="http://schemas.microsoft.com/office/drawing/2010/main" val="C0C0C0" mc:Ignorable="a14" a14:legacySpreadsheetColorIndex="22"/>
              </a:solidFill>
              <a:round/>
              <a:headEnd/>
              <a:tailEnd/>
            </a:ln>
          </xdr:spPr>
        </xdr:sp>
        <xdr:sp macro="" textlink="">
          <xdr:nvSpPr>
            <xdr:cNvPr id="12470" name="Oval 182"/>
            <xdr:cNvSpPr>
              <a:spLocks noChangeArrowheads="1"/>
            </xdr:cNvSpPr>
          </xdr:nvSpPr>
          <xdr:spPr bwMode="auto">
            <a:xfrm rot="1635320">
              <a:off x="687" y="124"/>
              <a:ext cx="12" cy="8"/>
            </a:xfrm>
            <a:prstGeom prst="ellipse">
              <a:avLst/>
            </a:prstGeom>
            <a:gradFill rotWithShape="1">
              <a:gsLst>
                <a:gs pos="0">
                  <a:srgbClr xmlns:mc="http://schemas.openxmlformats.org/markup-compatibility/2006" xmlns:a14="http://schemas.microsoft.com/office/drawing/2010/main" val="383838" mc:Ignorable="a14" a14:legacySpreadsheetColorIndex="22">
                    <a:gamma/>
                    <a:shade val="29412"/>
                    <a:invGamma/>
                  </a:srgbClr>
                </a:gs>
                <a:gs pos="100000">
                  <a:srgbClr xmlns:mc="http://schemas.openxmlformats.org/markup-compatibility/2006" xmlns:a14="http://schemas.microsoft.com/office/drawing/2010/main" val="C0C0C0" mc:Ignorable="a14" a14:legacySpreadsheetColorIndex="22"/>
                </a:gs>
              </a:gsLst>
              <a:lin ang="5400000" scaled="1"/>
            </a:gradFill>
            <a:ln w="9525">
              <a:solidFill>
                <a:srgbClr xmlns:mc="http://schemas.openxmlformats.org/markup-compatibility/2006" xmlns:a14="http://schemas.microsoft.com/office/drawing/2010/main" val="808080" mc:Ignorable="a14" a14:legacySpreadsheetColorIndex="23"/>
              </a:solidFill>
              <a:round/>
              <a:headEnd/>
              <a:tailEnd/>
            </a:ln>
          </xdr:spPr>
        </xdr:sp>
        <xdr:sp macro="" textlink="">
          <xdr:nvSpPr>
            <xdr:cNvPr id="12471" name="Oval 183"/>
            <xdr:cNvSpPr>
              <a:spLocks noChangeArrowheads="1"/>
            </xdr:cNvSpPr>
          </xdr:nvSpPr>
          <xdr:spPr bwMode="auto">
            <a:xfrm>
              <a:off x="687" y="76"/>
              <a:ext cx="12" cy="10"/>
            </a:xfrm>
            <a:prstGeom prst="ellipse">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100000">
                  <a:srgbClr xmlns:mc="http://schemas.openxmlformats.org/markup-compatibility/2006" xmlns:a14="http://schemas.microsoft.com/office/drawing/2010/main" val="C0C0C0" mc:Ignorable="a14" a14:legacySpreadsheetColorIndex="22"/>
                </a:gs>
              </a:gsLst>
              <a:lin ang="5400000" scaled="1"/>
            </a:gradFill>
            <a:ln w="9525">
              <a:solidFill>
                <a:srgbClr xmlns:mc="http://schemas.openxmlformats.org/markup-compatibility/2006" xmlns:a14="http://schemas.microsoft.com/office/drawing/2010/main" val="969696" mc:Ignorable="a14" a14:legacySpreadsheetColorIndex="55"/>
              </a:solidFill>
              <a:round/>
              <a:headEnd/>
              <a:tailEnd/>
            </a:ln>
          </xdr:spPr>
        </xdr:sp>
        <xdr:sp macro="" textlink="">
          <xdr:nvSpPr>
            <xdr:cNvPr id="12472" name="Oval 184"/>
            <xdr:cNvSpPr>
              <a:spLocks noChangeArrowheads="1"/>
            </xdr:cNvSpPr>
          </xdr:nvSpPr>
          <xdr:spPr bwMode="auto">
            <a:xfrm rot="-1377711">
              <a:off x="739" y="123"/>
              <a:ext cx="14" cy="7"/>
            </a:xfrm>
            <a:prstGeom prst="ellipse">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100000">
                  <a:srgbClr xmlns:mc="http://schemas.openxmlformats.org/markup-compatibility/2006" xmlns:a14="http://schemas.microsoft.com/office/drawing/2010/main" val="C0C0C0" mc:Ignorable="a14" a14:legacySpreadsheetColorIndex="22"/>
                </a:gs>
              </a:gsLst>
              <a:lin ang="5400000" scaled="1"/>
            </a:gradFill>
            <a:ln w="9525">
              <a:solidFill>
                <a:srgbClr xmlns:mc="http://schemas.openxmlformats.org/markup-compatibility/2006" xmlns:a14="http://schemas.microsoft.com/office/drawing/2010/main" val="969696" mc:Ignorable="a14" a14:legacySpreadsheetColorIndex="55"/>
              </a:solidFill>
              <a:round/>
              <a:headEnd/>
              <a:tailEnd/>
            </a:ln>
          </xdr:spPr>
        </xdr:sp>
        <xdr:sp macro="" textlink="">
          <xdr:nvSpPr>
            <xdr:cNvPr id="12473" name="Oval 185"/>
            <xdr:cNvSpPr>
              <a:spLocks noChangeArrowheads="1"/>
            </xdr:cNvSpPr>
          </xdr:nvSpPr>
          <xdr:spPr bwMode="auto">
            <a:xfrm>
              <a:off x="706" y="105"/>
              <a:ext cx="16" cy="11"/>
            </a:xfrm>
            <a:prstGeom prst="ellipse">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100000">
                  <a:srgbClr xmlns:mc="http://schemas.openxmlformats.org/markup-compatibility/2006" xmlns:a14="http://schemas.microsoft.com/office/drawing/2010/main" val="C0C0C0" mc:Ignorable="a14" a14:legacySpreadsheetColorIndex="22"/>
                </a:gs>
              </a:gsLst>
              <a:lin ang="5400000" scaled="1"/>
            </a:gradFill>
            <a:ln w="9525">
              <a:solidFill>
                <a:srgbClr xmlns:mc="http://schemas.openxmlformats.org/markup-compatibility/2006" xmlns:a14="http://schemas.microsoft.com/office/drawing/2010/main" val="969696" mc:Ignorable="a14" a14:legacySpreadsheetColorIndex="55"/>
              </a:solidFill>
              <a:round/>
              <a:headEnd/>
              <a:tailEnd/>
            </a:ln>
          </xdr:spPr>
        </xdr:sp>
        <xdr:sp macro="" textlink="">
          <xdr:nvSpPr>
            <xdr:cNvPr id="12474" name="Oval 186"/>
            <xdr:cNvSpPr>
              <a:spLocks noChangeArrowheads="1"/>
            </xdr:cNvSpPr>
          </xdr:nvSpPr>
          <xdr:spPr bwMode="auto">
            <a:xfrm rot="-725685">
              <a:off x="717" y="79"/>
              <a:ext cx="12" cy="10"/>
            </a:xfrm>
            <a:prstGeom prst="ellipse">
              <a:avLst/>
            </a:prstGeom>
            <a:gradFill rotWithShape="1">
              <a:gsLst>
                <a:gs pos="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18900000" scaled="1"/>
            </a:gradFill>
            <a:ln w="9525">
              <a:solidFill>
                <a:srgbClr xmlns:mc="http://schemas.openxmlformats.org/markup-compatibility/2006" xmlns:a14="http://schemas.microsoft.com/office/drawing/2010/main" val="969696" mc:Ignorable="a14" a14:legacySpreadsheetColorIndex="55"/>
              </a:solidFill>
              <a:round/>
              <a:headEnd/>
              <a:tailEnd/>
            </a:ln>
          </xdr:spPr>
        </xdr:sp>
        <xdr:sp macro="" textlink="">
          <xdr:nvSpPr>
            <xdr:cNvPr id="12475" name="Oval 187"/>
            <xdr:cNvSpPr>
              <a:spLocks noChangeArrowheads="1"/>
            </xdr:cNvSpPr>
          </xdr:nvSpPr>
          <xdr:spPr bwMode="auto">
            <a:xfrm>
              <a:off x="712" y="60"/>
              <a:ext cx="11" cy="11"/>
            </a:xfrm>
            <a:prstGeom prst="ellipse">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100000">
                  <a:srgbClr xmlns:mc="http://schemas.openxmlformats.org/markup-compatibility/2006" xmlns:a14="http://schemas.microsoft.com/office/drawing/2010/main" val="C0C0C0" mc:Ignorable="a14" a14:legacySpreadsheetColorIndex="22"/>
                </a:gs>
              </a:gsLst>
              <a:lin ang="5400000" scaled="1"/>
            </a:gradFill>
            <a:ln w="9525">
              <a:solidFill>
                <a:srgbClr xmlns:mc="http://schemas.openxmlformats.org/markup-compatibility/2006" xmlns:a14="http://schemas.microsoft.com/office/drawing/2010/main" val="969696" mc:Ignorable="a14" a14:legacySpreadsheetColorIndex="55"/>
              </a:solidFill>
              <a:round/>
              <a:headEnd/>
              <a:tailEnd/>
            </a:ln>
          </xdr:spPr>
        </xdr:sp>
        <xdr:sp macro="" textlink="">
          <xdr:nvSpPr>
            <xdr:cNvPr id="12476" name="Oval 188"/>
            <xdr:cNvSpPr>
              <a:spLocks noChangeArrowheads="1"/>
            </xdr:cNvSpPr>
          </xdr:nvSpPr>
          <xdr:spPr bwMode="auto">
            <a:xfrm>
              <a:off x="692" y="86"/>
              <a:ext cx="11" cy="11"/>
            </a:xfrm>
            <a:prstGeom prst="ellipse">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100000">
                  <a:srgbClr xmlns:mc="http://schemas.openxmlformats.org/markup-compatibility/2006" xmlns:a14="http://schemas.microsoft.com/office/drawing/2010/main" val="C0C0C0" mc:Ignorable="a14" a14:legacySpreadsheetColorIndex="22"/>
                </a:gs>
              </a:gsLst>
              <a:lin ang="5400000" scaled="1"/>
            </a:gradFill>
            <a:ln w="9525">
              <a:solidFill>
                <a:srgbClr xmlns:mc="http://schemas.openxmlformats.org/markup-compatibility/2006" xmlns:a14="http://schemas.microsoft.com/office/drawing/2010/main" val="969696" mc:Ignorable="a14" a14:legacySpreadsheetColorIndex="55"/>
              </a:solidFill>
              <a:round/>
              <a:headEnd/>
              <a:tailEnd/>
            </a:ln>
          </xdr:spPr>
        </xdr:sp>
        <xdr:sp macro="" textlink="">
          <xdr:nvSpPr>
            <xdr:cNvPr id="12477" name="Oval 189"/>
            <xdr:cNvSpPr>
              <a:spLocks noChangeArrowheads="1"/>
            </xdr:cNvSpPr>
          </xdr:nvSpPr>
          <xdr:spPr bwMode="auto">
            <a:xfrm>
              <a:off x="719" y="129"/>
              <a:ext cx="12" cy="11"/>
            </a:xfrm>
            <a:prstGeom prst="ellipse">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100000">
                  <a:srgbClr xmlns:mc="http://schemas.openxmlformats.org/markup-compatibility/2006" xmlns:a14="http://schemas.microsoft.com/office/drawing/2010/main" val="C0C0C0" mc:Ignorable="a14" a14:legacySpreadsheetColorIndex="22"/>
                </a:gs>
              </a:gsLst>
              <a:lin ang="5400000" scaled="1"/>
            </a:gradFill>
            <a:ln w="9525">
              <a:solidFill>
                <a:srgbClr xmlns:mc="http://schemas.openxmlformats.org/markup-compatibility/2006" xmlns:a14="http://schemas.microsoft.com/office/drawing/2010/main" val="808080" mc:Ignorable="a14" a14:legacySpreadsheetColorIndex="23"/>
              </a:solidFill>
              <a:round/>
              <a:headEnd/>
              <a:tailEnd/>
            </a:ln>
          </xdr:spPr>
        </xdr:sp>
        <xdr:sp macro="" textlink="">
          <xdr:nvSpPr>
            <xdr:cNvPr id="12478" name="Oval 190"/>
            <xdr:cNvSpPr>
              <a:spLocks noChangeArrowheads="1"/>
            </xdr:cNvSpPr>
          </xdr:nvSpPr>
          <xdr:spPr bwMode="auto">
            <a:xfrm rot="1635320">
              <a:off x="677" y="101"/>
              <a:ext cx="12" cy="8"/>
            </a:xfrm>
            <a:prstGeom prst="ellipse">
              <a:avLst/>
            </a:prstGeom>
            <a:gradFill rotWithShape="1">
              <a:gsLst>
                <a:gs pos="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383838" mc:Ignorable="a14" a14:legacySpreadsheetColorIndex="22">
                    <a:gamma/>
                    <a:shade val="29412"/>
                    <a:invGamma/>
                  </a:srgbClr>
                </a:gs>
              </a:gsLst>
              <a:lin ang="18900000" scaled="1"/>
            </a:gradFill>
            <a:ln w="9525">
              <a:solidFill>
                <a:srgbClr xmlns:mc="http://schemas.openxmlformats.org/markup-compatibility/2006" xmlns:a14="http://schemas.microsoft.com/office/drawing/2010/main" val="808080" mc:Ignorable="a14" a14:legacySpreadsheetColorIndex="23"/>
              </a:solidFill>
              <a:round/>
              <a:headEnd/>
              <a:tailEnd/>
            </a:ln>
          </xdr:spPr>
        </xdr:sp>
        <xdr:sp macro="" textlink="">
          <xdr:nvSpPr>
            <xdr:cNvPr id="12479" name="Oval 191"/>
            <xdr:cNvSpPr>
              <a:spLocks noChangeArrowheads="1"/>
            </xdr:cNvSpPr>
          </xdr:nvSpPr>
          <xdr:spPr bwMode="auto">
            <a:xfrm rot="-1377711">
              <a:off x="743" y="112"/>
              <a:ext cx="15" cy="8"/>
            </a:xfrm>
            <a:prstGeom prst="ellipse">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100000">
                  <a:srgbClr xmlns:mc="http://schemas.openxmlformats.org/markup-compatibility/2006" xmlns:a14="http://schemas.microsoft.com/office/drawing/2010/main" val="C0C0C0" mc:Ignorable="a14" a14:legacySpreadsheetColorIndex="22"/>
                </a:gs>
              </a:gsLst>
              <a:lin ang="5400000" scaled="1"/>
            </a:gradFill>
            <a:ln w="9525">
              <a:solidFill>
                <a:srgbClr xmlns:mc="http://schemas.openxmlformats.org/markup-compatibility/2006" xmlns:a14="http://schemas.microsoft.com/office/drawing/2010/main" val="969696" mc:Ignorable="a14" a14:legacySpreadsheetColorIndex="55"/>
              </a:solidFill>
              <a:round/>
              <a:headEnd/>
              <a:tailEnd/>
            </a:ln>
          </xdr:spPr>
        </xdr:sp>
        <xdr:sp macro="" textlink="">
          <xdr:nvSpPr>
            <xdr:cNvPr id="12480" name="Oval 192"/>
            <xdr:cNvSpPr>
              <a:spLocks noChangeArrowheads="1"/>
            </xdr:cNvSpPr>
          </xdr:nvSpPr>
          <xdr:spPr bwMode="auto">
            <a:xfrm>
              <a:off x="732" y="102"/>
              <a:ext cx="11" cy="9"/>
            </a:xfrm>
            <a:prstGeom prst="ellipse">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100000">
                  <a:srgbClr xmlns:mc="http://schemas.openxmlformats.org/markup-compatibility/2006" xmlns:a14="http://schemas.microsoft.com/office/drawing/2010/main" val="C0C0C0" mc:Ignorable="a14" a14:legacySpreadsheetColorIndex="22"/>
                </a:gs>
              </a:gsLst>
              <a:lin ang="5400000" scaled="1"/>
            </a:gradFill>
            <a:ln w="9525">
              <a:solidFill>
                <a:srgbClr xmlns:mc="http://schemas.openxmlformats.org/markup-compatibility/2006" xmlns:a14="http://schemas.microsoft.com/office/drawing/2010/main" val="969696" mc:Ignorable="a14" a14:legacySpreadsheetColorIndex="55"/>
              </a:solidFill>
              <a:round/>
              <a:headEnd/>
              <a:tailEnd/>
            </a:ln>
          </xdr:spPr>
        </xdr:sp>
      </xdr:grpSp>
      <xdr:sp macro="" textlink="">
        <xdr:nvSpPr>
          <xdr:cNvPr id="12542" name="Oval 254"/>
          <xdr:cNvSpPr>
            <a:spLocks noChangeArrowheads="1"/>
          </xdr:cNvSpPr>
        </xdr:nvSpPr>
        <xdr:spPr bwMode="auto">
          <a:xfrm>
            <a:off x="708" y="137"/>
            <a:ext cx="6" cy="7"/>
          </a:xfrm>
          <a:prstGeom prst="ellipse">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100000">
                <a:srgbClr xmlns:mc="http://schemas.openxmlformats.org/markup-compatibility/2006" xmlns:a14="http://schemas.microsoft.com/office/drawing/2010/main" val="C0C0C0" mc:Ignorable="a14" a14:legacySpreadsheetColorIndex="22"/>
              </a:gs>
            </a:gsLst>
            <a:lin ang="5400000" scaled="1"/>
          </a:gradFill>
          <a:ln w="9525">
            <a:solidFill>
              <a:srgbClr xmlns:mc="http://schemas.openxmlformats.org/markup-compatibility/2006" xmlns:a14="http://schemas.microsoft.com/office/drawing/2010/main" val="808080" mc:Ignorable="a14" a14:legacySpreadsheetColorIndex="23"/>
            </a:solidFill>
            <a:round/>
            <a:headEnd/>
            <a:tailEnd/>
          </a:ln>
        </xdr:spPr>
      </xdr:sp>
      <xdr:sp macro="" textlink="">
        <xdr:nvSpPr>
          <xdr:cNvPr id="12543" name="Oval 255"/>
          <xdr:cNvSpPr>
            <a:spLocks noChangeArrowheads="1"/>
          </xdr:cNvSpPr>
        </xdr:nvSpPr>
        <xdr:spPr bwMode="auto">
          <a:xfrm>
            <a:off x="704" y="123"/>
            <a:ext cx="12" cy="6"/>
          </a:xfrm>
          <a:prstGeom prst="ellipse">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100000">
                <a:srgbClr xmlns:mc="http://schemas.openxmlformats.org/markup-compatibility/2006" xmlns:a14="http://schemas.microsoft.com/office/drawing/2010/main" val="C0C0C0" mc:Ignorable="a14" a14:legacySpreadsheetColorIndex="22"/>
              </a:gs>
            </a:gsLst>
            <a:lin ang="5400000" scaled="1"/>
          </a:gradFill>
          <a:ln w="9525">
            <a:solidFill>
              <a:srgbClr xmlns:mc="http://schemas.openxmlformats.org/markup-compatibility/2006" xmlns:a14="http://schemas.microsoft.com/office/drawing/2010/main" val="808080" mc:Ignorable="a14" a14:legacySpreadsheetColorIndex="23"/>
            </a:solidFill>
            <a:round/>
            <a:headEnd/>
            <a:tailEnd/>
          </a:ln>
        </xdr:spPr>
      </xdr:sp>
    </xdr:grpSp>
    <xdr:clientData/>
  </xdr:twoCellAnchor>
  <xdr:twoCellAnchor>
    <xdr:from>
      <xdr:col>9</xdr:col>
      <xdr:colOff>160020</xdr:colOff>
      <xdr:row>3</xdr:row>
      <xdr:rowOff>121920</xdr:rowOff>
    </xdr:from>
    <xdr:to>
      <xdr:col>10</xdr:col>
      <xdr:colOff>297180</xdr:colOff>
      <xdr:row>10</xdr:row>
      <xdr:rowOff>91440</xdr:rowOff>
    </xdr:to>
    <xdr:grpSp>
      <xdr:nvGrpSpPr>
        <xdr:cNvPr id="12588" name="Group 300"/>
        <xdr:cNvGrpSpPr>
          <a:grpSpLocks/>
        </xdr:cNvGrpSpPr>
      </xdr:nvGrpSpPr>
      <xdr:grpSpPr bwMode="auto">
        <a:xfrm rot="-1474220">
          <a:off x="5113020" y="624840"/>
          <a:ext cx="746760" cy="1143000"/>
          <a:chOff x="1151" y="253"/>
          <a:chExt cx="148" cy="210"/>
        </a:xfrm>
      </xdr:grpSpPr>
      <xdr:sp macro="" textlink="">
        <xdr:nvSpPr>
          <xdr:cNvPr id="12589" name="Oval 301"/>
          <xdr:cNvSpPr>
            <a:spLocks noChangeArrowheads="1"/>
          </xdr:cNvSpPr>
        </xdr:nvSpPr>
        <xdr:spPr bwMode="auto">
          <a:xfrm>
            <a:off x="1275" y="343"/>
            <a:ext cx="24" cy="31"/>
          </a:xfrm>
          <a:prstGeom prst="ellipse">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5400000" scaled="1"/>
          </a:gra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2590" name="Rectangle 302"/>
          <xdr:cNvSpPr>
            <a:spLocks noChangeArrowheads="1"/>
          </xdr:cNvSpPr>
        </xdr:nvSpPr>
        <xdr:spPr bwMode="auto">
          <a:xfrm>
            <a:off x="1192" y="327"/>
            <a:ext cx="61" cy="62"/>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591" name="AutoShape 303"/>
          <xdr:cNvSpPr>
            <a:spLocks noChangeArrowheads="1"/>
          </xdr:cNvSpPr>
        </xdr:nvSpPr>
        <xdr:spPr bwMode="auto">
          <a:xfrm rot="5400000" flipV="1">
            <a:off x="1155" y="339"/>
            <a:ext cx="33" cy="41"/>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gradFill rotWithShape="1">
            <a:gsLst>
              <a:gs pos="0">
                <a:srgbClr xmlns:mc="http://schemas.openxmlformats.org/markup-compatibility/2006" xmlns:a14="http://schemas.microsoft.com/office/drawing/2010/main" val="484848" mc:Ignorable="a14" a14:legacySpreadsheetColorIndex="22">
                  <a:gamma/>
                  <a:shade val="3725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484848" mc:Ignorable="a14" a14:legacySpreadsheetColorIndex="22">
                  <a:gamma/>
                  <a:shade val="3725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592" name="AutoShape 304"/>
          <xdr:cNvSpPr>
            <a:spLocks noChangeArrowheads="1"/>
          </xdr:cNvSpPr>
        </xdr:nvSpPr>
        <xdr:spPr bwMode="auto">
          <a:xfrm rot="16200000" flipH="1">
            <a:off x="1239" y="341"/>
            <a:ext cx="63" cy="36"/>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gradFill rotWithShape="1">
            <a:gsLst>
              <a:gs pos="0">
                <a:srgbClr xmlns:mc="http://schemas.openxmlformats.org/markup-compatibility/2006" xmlns:a14="http://schemas.microsoft.com/office/drawing/2010/main" val="333333" mc:Ignorable="a14" a14:legacySpreadsheetColorIndex="22">
                  <a:gamma/>
                  <a:shade val="26667"/>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333333" mc:Ignorable="a14" a14:legacySpreadsheetColorIndex="22">
                  <a:gamma/>
                  <a:shade val="26667"/>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593" name="AutoShape 305"/>
          <xdr:cNvSpPr>
            <a:spLocks noChangeArrowheads="1"/>
          </xdr:cNvSpPr>
        </xdr:nvSpPr>
        <xdr:spPr bwMode="auto">
          <a:xfrm rot="16200000">
            <a:off x="1267" y="353"/>
            <a:ext cx="21" cy="12"/>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gradFill rotWithShape="1">
            <a:gsLst>
              <a:gs pos="0">
                <a:srgbClr xmlns:mc="http://schemas.openxmlformats.org/markup-compatibility/2006" xmlns:a14="http://schemas.microsoft.com/office/drawing/2010/main" val="FFCC00" mc:Ignorable="a14" a14:legacySpreadsheetColorIndex="51"/>
              </a:gs>
              <a:gs pos="100000">
                <a:srgbClr xmlns:mc="http://schemas.openxmlformats.org/markup-compatibility/2006" xmlns:a14="http://schemas.microsoft.com/office/drawing/2010/main" val="765E00" mc:Ignorable="a14" a14:legacySpreadsheetColorIndex="51">
                  <a:gamma/>
                  <a:shade val="46275"/>
                  <a:invGamma/>
                </a:srgbClr>
              </a:gs>
            </a:gsLst>
            <a:path path="shape">
              <a:fillToRect l="50000" t="50000" r="50000" b="50000"/>
            </a:path>
          </a:gradFill>
          <a:ln w="9525">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12594" name="Oval 306"/>
          <xdr:cNvSpPr>
            <a:spLocks noChangeArrowheads="1"/>
          </xdr:cNvSpPr>
        </xdr:nvSpPr>
        <xdr:spPr bwMode="auto">
          <a:xfrm>
            <a:off x="1259" y="337"/>
            <a:ext cx="11" cy="11"/>
          </a:xfrm>
          <a:prstGeom prst="ellipse">
            <a:avLst/>
          </a:prstGeom>
          <a:gradFill rotWithShape="1">
            <a:gsLst>
              <a:gs pos="0">
                <a:srgbClr xmlns:mc="http://schemas.openxmlformats.org/markup-compatibility/2006" xmlns:a14="http://schemas.microsoft.com/office/drawing/2010/main" val="FFCC00" mc:Ignorable="a14" a14:legacySpreadsheetColorIndex="51"/>
              </a:gs>
              <a:gs pos="100000">
                <a:srgbClr xmlns:mc="http://schemas.openxmlformats.org/markup-compatibility/2006" xmlns:a14="http://schemas.microsoft.com/office/drawing/2010/main" val="765E00" mc:Ignorable="a14" a14:legacySpreadsheetColorIndex="51">
                  <a:gamma/>
                  <a:shade val="46275"/>
                  <a:invGamma/>
                </a:srgbClr>
              </a:gs>
            </a:gsLst>
            <a:path path="shape">
              <a:fillToRect l="50000" t="50000" r="50000" b="50000"/>
            </a:path>
          </a:gradFill>
          <a:ln w="9525">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12595" name="Oval 307"/>
          <xdr:cNvSpPr>
            <a:spLocks noChangeArrowheads="1"/>
          </xdr:cNvSpPr>
        </xdr:nvSpPr>
        <xdr:spPr bwMode="auto">
          <a:xfrm>
            <a:off x="1258" y="368"/>
            <a:ext cx="11" cy="11"/>
          </a:xfrm>
          <a:prstGeom prst="ellipse">
            <a:avLst/>
          </a:prstGeom>
          <a:gradFill rotWithShape="1">
            <a:gsLst>
              <a:gs pos="0">
                <a:srgbClr xmlns:mc="http://schemas.openxmlformats.org/markup-compatibility/2006" xmlns:a14="http://schemas.microsoft.com/office/drawing/2010/main" val="FFCC00" mc:Ignorable="a14" a14:legacySpreadsheetColorIndex="51"/>
              </a:gs>
              <a:gs pos="100000">
                <a:srgbClr xmlns:mc="http://schemas.openxmlformats.org/markup-compatibility/2006" xmlns:a14="http://schemas.microsoft.com/office/drawing/2010/main" val="765E00" mc:Ignorable="a14" a14:legacySpreadsheetColorIndex="51">
                  <a:gamma/>
                  <a:shade val="46275"/>
                  <a:invGamma/>
                </a:srgbClr>
              </a:gs>
            </a:gsLst>
            <a:path path="shape">
              <a:fillToRect l="50000" t="50000" r="50000" b="50000"/>
            </a:path>
          </a:gradFill>
          <a:ln w="9525">
            <a:solidFill>
              <a:srgbClr xmlns:mc="http://schemas.openxmlformats.org/markup-compatibility/2006" xmlns:a14="http://schemas.microsoft.com/office/drawing/2010/main" val="333333" mc:Ignorable="a14" a14:legacySpreadsheetColorIndex="63"/>
            </a:solidFill>
            <a:round/>
            <a:headEnd/>
            <a:tailEnd/>
          </a:ln>
        </xdr:spPr>
      </xdr:sp>
      <xdr:sp macro="" textlink="">
        <xdr:nvSpPr>
          <xdr:cNvPr id="12596" name="Rectangle 308"/>
          <xdr:cNvSpPr>
            <a:spLocks noChangeArrowheads="1"/>
          </xdr:cNvSpPr>
        </xdr:nvSpPr>
        <xdr:spPr bwMode="auto">
          <a:xfrm>
            <a:off x="1201" y="357"/>
            <a:ext cx="46" cy="8"/>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333333" mc:Ignorable="a14" a14:legacySpreadsheetColorIndex="63"/>
            </a:solidFill>
            <a:miter lim="800000"/>
            <a:headEnd/>
            <a:tailEnd/>
          </a:ln>
        </xdr:spPr>
      </xdr:sp>
      <xdr:sp macro="" textlink="">
        <xdr:nvSpPr>
          <xdr:cNvPr id="12597" name="Rectangle 309" descr="Small grid"/>
          <xdr:cNvSpPr>
            <a:spLocks noChangeArrowheads="1"/>
          </xdr:cNvSpPr>
        </xdr:nvSpPr>
        <xdr:spPr bwMode="auto">
          <a:xfrm>
            <a:off x="1208" y="290"/>
            <a:ext cx="34" cy="34"/>
          </a:xfrm>
          <a:prstGeom prst="rect">
            <a:avLst/>
          </a:prstGeom>
          <a:pattFill prst="smGrid">
            <a:fgClr>
              <a:srgbClr xmlns:mc="http://schemas.openxmlformats.org/markup-compatibility/2006" xmlns:a14="http://schemas.microsoft.com/office/drawing/2010/main" val="808080" mc:Ignorable="a14" a14:legacySpreadsheetColorIndex="23"/>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598" name="Rectangle 310" descr="Small grid"/>
          <xdr:cNvSpPr>
            <a:spLocks noChangeArrowheads="1"/>
          </xdr:cNvSpPr>
        </xdr:nvSpPr>
        <xdr:spPr bwMode="auto">
          <a:xfrm>
            <a:off x="1208" y="429"/>
            <a:ext cx="34" cy="34"/>
          </a:xfrm>
          <a:prstGeom prst="rect">
            <a:avLst/>
          </a:prstGeom>
          <a:pattFill prst="smGrid">
            <a:fgClr>
              <a:srgbClr xmlns:mc="http://schemas.openxmlformats.org/markup-compatibility/2006" xmlns:a14="http://schemas.microsoft.com/office/drawing/2010/main" val="808080" mc:Ignorable="a14" a14:legacySpreadsheetColorIndex="23"/>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599" name="Rectangle 311" descr="Small grid"/>
          <xdr:cNvSpPr>
            <a:spLocks noChangeArrowheads="1"/>
          </xdr:cNvSpPr>
        </xdr:nvSpPr>
        <xdr:spPr bwMode="auto">
          <a:xfrm>
            <a:off x="1208" y="253"/>
            <a:ext cx="34" cy="34"/>
          </a:xfrm>
          <a:prstGeom prst="rect">
            <a:avLst/>
          </a:prstGeom>
          <a:pattFill prst="smGrid">
            <a:fgClr>
              <a:srgbClr xmlns:mc="http://schemas.openxmlformats.org/markup-compatibility/2006" xmlns:a14="http://schemas.microsoft.com/office/drawing/2010/main" val="808080" mc:Ignorable="a14" a14:legacySpreadsheetColorIndex="23"/>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600" name="Rectangle 312" descr="Small grid"/>
          <xdr:cNvSpPr>
            <a:spLocks noChangeArrowheads="1"/>
          </xdr:cNvSpPr>
        </xdr:nvSpPr>
        <xdr:spPr bwMode="auto">
          <a:xfrm>
            <a:off x="1208" y="392"/>
            <a:ext cx="34" cy="34"/>
          </a:xfrm>
          <a:prstGeom prst="rect">
            <a:avLst/>
          </a:prstGeom>
          <a:pattFill prst="smGrid">
            <a:fgClr>
              <a:srgbClr xmlns:mc="http://schemas.openxmlformats.org/markup-compatibility/2006" xmlns:a14="http://schemas.microsoft.com/office/drawing/2010/main" val="808080" mc:Ignorable="a14" a14:legacySpreadsheetColorIndex="23"/>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6</xdr:col>
      <xdr:colOff>236220</xdr:colOff>
      <xdr:row>13</xdr:row>
      <xdr:rowOff>68580</xdr:rowOff>
    </xdr:from>
    <xdr:to>
      <xdr:col>7</xdr:col>
      <xdr:colOff>182880</xdr:colOff>
      <xdr:row>14</xdr:row>
      <xdr:rowOff>60960</xdr:rowOff>
    </xdr:to>
    <xdr:sp macro="" textlink="">
      <xdr:nvSpPr>
        <xdr:cNvPr id="12603" name="Freeform 315"/>
        <xdr:cNvSpPr>
          <a:spLocks/>
        </xdr:cNvSpPr>
      </xdr:nvSpPr>
      <xdr:spPr bwMode="auto">
        <a:xfrm>
          <a:off x="3360420" y="2247900"/>
          <a:ext cx="556260" cy="160020"/>
        </a:xfrm>
        <a:custGeom>
          <a:avLst/>
          <a:gdLst>
            <a:gd name="T0" fmla="*/ 52 w 71"/>
            <a:gd name="T1" fmla="*/ 4 h 56"/>
            <a:gd name="T2" fmla="*/ 22 w 71"/>
            <a:gd name="T3" fmla="*/ 8 h 56"/>
            <a:gd name="T4" fmla="*/ 4 w 71"/>
            <a:gd name="T5" fmla="*/ 21 h 56"/>
            <a:gd name="T6" fmla="*/ 6 w 71"/>
            <a:gd name="T7" fmla="*/ 32 h 56"/>
            <a:gd name="T8" fmla="*/ 18 w 71"/>
            <a:gd name="T9" fmla="*/ 38 h 56"/>
            <a:gd name="T10" fmla="*/ 26 w 71"/>
            <a:gd name="T11" fmla="*/ 44 h 56"/>
            <a:gd name="T12" fmla="*/ 27 w 71"/>
            <a:gd name="T13" fmla="*/ 55 h 56"/>
            <a:gd name="T14" fmla="*/ 64 w 71"/>
            <a:gd name="T15" fmla="*/ 47 h 56"/>
            <a:gd name="T16" fmla="*/ 56 w 71"/>
            <a:gd name="T17" fmla="*/ 40 h 56"/>
            <a:gd name="T18" fmla="*/ 50 w 71"/>
            <a:gd name="T19" fmla="*/ 38 h 56"/>
            <a:gd name="T20" fmla="*/ 60 w 71"/>
            <a:gd name="T21" fmla="*/ 26 h 56"/>
            <a:gd name="T22" fmla="*/ 68 w 71"/>
            <a:gd name="T23" fmla="*/ 16 h 56"/>
            <a:gd name="T24" fmla="*/ 59 w 71"/>
            <a:gd name="T25" fmla="*/ 2 h 56"/>
            <a:gd name="T26" fmla="*/ 52 w 71"/>
            <a:gd name="T27" fmla="*/ 4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71" h="56">
              <a:moveTo>
                <a:pt x="52" y="4"/>
              </a:moveTo>
              <a:cubicBezTo>
                <a:pt x="39" y="5"/>
                <a:pt x="34" y="7"/>
                <a:pt x="22" y="8"/>
              </a:cubicBezTo>
              <a:cubicBezTo>
                <a:pt x="15" y="13"/>
                <a:pt x="14" y="19"/>
                <a:pt x="4" y="21"/>
              </a:cubicBezTo>
              <a:cubicBezTo>
                <a:pt x="1" y="25"/>
                <a:pt x="0" y="30"/>
                <a:pt x="6" y="32"/>
              </a:cubicBezTo>
              <a:cubicBezTo>
                <a:pt x="11" y="35"/>
                <a:pt x="12" y="37"/>
                <a:pt x="18" y="38"/>
              </a:cubicBezTo>
              <a:cubicBezTo>
                <a:pt x="22" y="40"/>
                <a:pt x="24" y="40"/>
                <a:pt x="26" y="44"/>
              </a:cubicBezTo>
              <a:cubicBezTo>
                <a:pt x="26" y="48"/>
                <a:pt x="24" y="53"/>
                <a:pt x="27" y="55"/>
              </a:cubicBezTo>
              <a:cubicBezTo>
                <a:pt x="29" y="56"/>
                <a:pt x="56" y="48"/>
                <a:pt x="64" y="47"/>
              </a:cubicBezTo>
              <a:cubicBezTo>
                <a:pt x="63" y="40"/>
                <a:pt x="62" y="42"/>
                <a:pt x="56" y="40"/>
              </a:cubicBezTo>
              <a:cubicBezTo>
                <a:pt x="54" y="39"/>
                <a:pt x="50" y="38"/>
                <a:pt x="50" y="38"/>
              </a:cubicBezTo>
              <a:cubicBezTo>
                <a:pt x="43" y="28"/>
                <a:pt x="50" y="27"/>
                <a:pt x="60" y="26"/>
              </a:cubicBezTo>
              <a:cubicBezTo>
                <a:pt x="68" y="23"/>
                <a:pt x="66" y="24"/>
                <a:pt x="68" y="16"/>
              </a:cubicBezTo>
              <a:cubicBezTo>
                <a:pt x="69" y="4"/>
                <a:pt x="71" y="0"/>
                <a:pt x="59" y="2"/>
              </a:cubicBezTo>
              <a:cubicBezTo>
                <a:pt x="55" y="5"/>
                <a:pt x="57" y="4"/>
                <a:pt x="52" y="4"/>
              </a:cubicBezTo>
              <a:close/>
            </a:path>
          </a:pathLst>
        </a:custGeom>
        <a:gradFill rotWithShape="1">
          <a:gsLst>
            <a:gs pos="0">
              <a:srgbClr xmlns:mc="http://schemas.openxmlformats.org/markup-compatibility/2006" xmlns:a14="http://schemas.microsoft.com/office/drawing/2010/main" val="333333" mc:Ignorable="a14" a14:legacySpreadsheetColorIndex="63">
                <a:alpha val="71001"/>
              </a:srgbClr>
            </a:gs>
            <a:gs pos="100000">
              <a:srgbClr xmlns:mc="http://schemas.openxmlformats.org/markup-compatibility/2006" xmlns:a14="http://schemas.microsoft.com/office/drawing/2010/main" val="FFCC99" mc:Ignorable="a14" a14:legacySpreadsheetColorIndex="47">
                <a:alpha val="71001"/>
              </a:srgbClr>
            </a:gs>
          </a:gsLst>
          <a:lin ang="0" scaled="1"/>
        </a:gradFill>
        <a:ln w="9525">
          <a:solidFill>
            <a:srgbClr val="5F5F5F"/>
          </a:solidFill>
          <a:round/>
          <a:headEnd/>
          <a:tailEnd/>
        </a:ln>
      </xdr:spPr>
    </xdr:sp>
    <xdr:clientData/>
  </xdr:twoCellAnchor>
  <xdr:twoCellAnchor>
    <xdr:from>
      <xdr:col>6</xdr:col>
      <xdr:colOff>60960</xdr:colOff>
      <xdr:row>11</xdr:row>
      <xdr:rowOff>30480</xdr:rowOff>
    </xdr:from>
    <xdr:to>
      <xdr:col>6</xdr:col>
      <xdr:colOff>579120</xdr:colOff>
      <xdr:row>12</xdr:row>
      <xdr:rowOff>91440</xdr:rowOff>
    </xdr:to>
    <xdr:sp macro="" textlink="">
      <xdr:nvSpPr>
        <xdr:cNvPr id="12605" name="Freeform 317"/>
        <xdr:cNvSpPr>
          <a:spLocks/>
        </xdr:cNvSpPr>
      </xdr:nvSpPr>
      <xdr:spPr bwMode="auto">
        <a:xfrm>
          <a:off x="3185160" y="1874520"/>
          <a:ext cx="518160" cy="228600"/>
        </a:xfrm>
        <a:custGeom>
          <a:avLst/>
          <a:gdLst>
            <a:gd name="T0" fmla="*/ 22 w 34"/>
            <a:gd name="T1" fmla="*/ 7 h 23"/>
            <a:gd name="T2" fmla="*/ 27 w 34"/>
            <a:gd name="T3" fmla="*/ 23 h 23"/>
            <a:gd name="T4" fmla="*/ 14 w 34"/>
            <a:gd name="T5" fmla="*/ 20 h 23"/>
            <a:gd name="T6" fmla="*/ 3 w 34"/>
            <a:gd name="T7" fmla="*/ 9 h 23"/>
            <a:gd name="T8" fmla="*/ 7 w 34"/>
            <a:gd name="T9" fmla="*/ 0 h 23"/>
            <a:gd name="T10" fmla="*/ 16 w 34"/>
            <a:gd name="T11" fmla="*/ 6 h 23"/>
            <a:gd name="T12" fmla="*/ 22 w 34"/>
            <a:gd name="T13" fmla="*/ 7 h 23"/>
          </a:gdLst>
          <a:ahLst/>
          <a:cxnLst>
            <a:cxn ang="0">
              <a:pos x="T0" y="T1"/>
            </a:cxn>
            <a:cxn ang="0">
              <a:pos x="T2" y="T3"/>
            </a:cxn>
            <a:cxn ang="0">
              <a:pos x="T4" y="T5"/>
            </a:cxn>
            <a:cxn ang="0">
              <a:pos x="T6" y="T7"/>
            </a:cxn>
            <a:cxn ang="0">
              <a:pos x="T8" y="T9"/>
            </a:cxn>
            <a:cxn ang="0">
              <a:pos x="T10" y="T11"/>
            </a:cxn>
            <a:cxn ang="0">
              <a:pos x="T12" y="T13"/>
            </a:cxn>
          </a:cxnLst>
          <a:rect l="0" t="0" r="r" b="b"/>
          <a:pathLst>
            <a:path w="34" h="23">
              <a:moveTo>
                <a:pt x="22" y="7"/>
              </a:moveTo>
              <a:cubicBezTo>
                <a:pt x="34" y="9"/>
                <a:pt x="29" y="14"/>
                <a:pt x="27" y="23"/>
              </a:cubicBezTo>
              <a:cubicBezTo>
                <a:pt x="22" y="22"/>
                <a:pt x="18" y="21"/>
                <a:pt x="14" y="20"/>
              </a:cubicBezTo>
              <a:cubicBezTo>
                <a:pt x="13" y="10"/>
                <a:pt x="10" y="14"/>
                <a:pt x="3" y="9"/>
              </a:cubicBezTo>
              <a:cubicBezTo>
                <a:pt x="1" y="2"/>
                <a:pt x="0" y="2"/>
                <a:pt x="7" y="0"/>
              </a:cubicBezTo>
              <a:cubicBezTo>
                <a:pt x="13" y="2"/>
                <a:pt x="8" y="5"/>
                <a:pt x="16" y="6"/>
              </a:cubicBezTo>
              <a:cubicBezTo>
                <a:pt x="22" y="7"/>
                <a:pt x="26" y="7"/>
                <a:pt x="22" y="7"/>
              </a:cubicBezTo>
              <a:close/>
            </a:path>
          </a:pathLst>
        </a:custGeom>
        <a:gradFill rotWithShape="1">
          <a:gsLst>
            <a:gs pos="0">
              <a:srgbClr xmlns:mc="http://schemas.openxmlformats.org/markup-compatibility/2006" xmlns:a14="http://schemas.microsoft.com/office/drawing/2010/main" val="292929" mc:Ignorable="a14" a14:legacySpreadsheetColorIndex="23">
                <a:gamma/>
                <a:shade val="32157"/>
                <a:invGamma/>
              </a:srgbClr>
            </a:gs>
            <a:gs pos="100000">
              <a:srgbClr xmlns:mc="http://schemas.openxmlformats.org/markup-compatibility/2006" xmlns:a14="http://schemas.microsoft.com/office/drawing/2010/main" val="808080" mc:Ignorable="a14" a14:legacySpreadsheetColorIndex="23"/>
            </a:gs>
          </a:gsLst>
          <a:lin ang="0" scaled="1"/>
        </a:gradFill>
        <a:ln w="9525">
          <a:solidFill>
            <a:srgbClr val="4D4D4D"/>
          </a:solidFill>
          <a:round/>
          <a:headEnd/>
          <a:tailEnd/>
        </a:ln>
      </xdr:spPr>
    </xdr:sp>
    <xdr:clientData/>
  </xdr:twoCellAnchor>
  <xdr:twoCellAnchor>
    <xdr:from>
      <xdr:col>2</xdr:col>
      <xdr:colOff>144780</xdr:colOff>
      <xdr:row>14</xdr:row>
      <xdr:rowOff>160020</xdr:rowOff>
    </xdr:from>
    <xdr:to>
      <xdr:col>12</xdr:col>
      <xdr:colOff>350520</xdr:colOff>
      <xdr:row>31</xdr:row>
      <xdr:rowOff>7620</xdr:rowOff>
    </xdr:to>
    <xdr:sp macro="" textlink="">
      <xdr:nvSpPr>
        <xdr:cNvPr id="47" name="Text Box 6" descr="75%"/>
        <xdr:cNvSpPr txBox="1">
          <a:spLocks noChangeArrowheads="1"/>
        </xdr:cNvSpPr>
      </xdr:nvSpPr>
      <xdr:spPr bwMode="auto">
        <a:xfrm>
          <a:off x="830580" y="2506980"/>
          <a:ext cx="6301740" cy="2697480"/>
        </a:xfrm>
        <a:prstGeom prst="rect">
          <a:avLst/>
        </a:prstGeom>
        <a:pattFill prst="pct75">
          <a:fgClr>
            <a:srgbClr xmlns:mc="http://schemas.openxmlformats.org/markup-compatibility/2006" xmlns:a14="http://schemas.microsoft.com/office/drawing/2010/main" val="FFCC99" mc:Ignorable="a14" a14:legacySpreadsheetColorIndex="47"/>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27432" anchor="ctr"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2400" b="0" i="0" u="none" strike="noStrike" baseline="0">
              <a:solidFill>
                <a:srgbClr val="000000"/>
              </a:solidFill>
              <a:latin typeface="Arial"/>
              <a:cs typeface="Arial"/>
            </a:rPr>
            <a:t>ROCKETS ORBITS AND NEWTON</a:t>
          </a:r>
        </a:p>
        <a:p>
          <a:pPr algn="ctr" rtl="0">
            <a:defRPr sz="1000"/>
          </a:pPr>
          <a:endParaRPr lang="en-GB" sz="10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Modelling a Rocket's flight to orbit in a spreadsheet</a:t>
          </a:r>
        </a:p>
        <a:p>
          <a:pPr algn="ctr" rtl="0">
            <a:defRPr sz="1000"/>
          </a:pPr>
          <a:endParaRPr lang="en-GB" sz="1400" b="0" i="0" u="none" strike="noStrike" baseline="0">
            <a:solidFill>
              <a:srgbClr val="000000"/>
            </a:solidFill>
            <a:latin typeface="Arial"/>
            <a:cs typeface="Arial"/>
          </a:endParaRPr>
        </a:p>
      </xdr:txBody>
    </xdr:sp>
    <xdr:clientData/>
  </xdr:twoCellAnchor>
  <xdr:twoCellAnchor>
    <xdr:from>
      <xdr:col>2</xdr:col>
      <xdr:colOff>152400</xdr:colOff>
      <xdr:row>13</xdr:row>
      <xdr:rowOff>99060</xdr:rowOff>
    </xdr:from>
    <xdr:to>
      <xdr:col>5</xdr:col>
      <xdr:colOff>198120</xdr:colOff>
      <xdr:row>14</xdr:row>
      <xdr:rowOff>137160</xdr:rowOff>
    </xdr:to>
    <xdr:sp macro="" textlink="">
      <xdr:nvSpPr>
        <xdr:cNvPr id="49" name="Text Box 33"/>
        <xdr:cNvSpPr txBox="1">
          <a:spLocks noChangeArrowheads="1"/>
        </xdr:cNvSpPr>
      </xdr:nvSpPr>
      <xdr:spPr bwMode="auto">
        <a:xfrm>
          <a:off x="838200" y="2278380"/>
          <a:ext cx="187452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2700">
              <a:solidFill>
                <a:srgbClr xmlns:mc="http://schemas.openxmlformats.org/markup-compatibility/2006" val="000080" mc:Ignorable="a14" a14:legacySpreadsheetColorIndex="18"/>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chemeClr val="tx1"/>
              </a:solidFill>
              <a:latin typeface="Arial"/>
              <a:cs typeface="Arial"/>
            </a:rPr>
            <a:t>    </a:t>
          </a:r>
          <a:r>
            <a:rPr lang="en-GB" sz="900" b="0" i="0" u="none" strike="noStrike" baseline="0">
              <a:solidFill>
                <a:schemeClr val="tx1"/>
              </a:solidFill>
              <a:latin typeface="Arial"/>
              <a:cs typeface="Arial"/>
            </a:rPr>
            <a:t>©  Copyright  2018    JD Palmer</a:t>
          </a:r>
        </a:p>
      </xdr:txBody>
    </xdr:sp>
    <xdr:clientData/>
  </xdr:twoCellAnchor>
  <xdr:twoCellAnchor>
    <xdr:from>
      <xdr:col>3</xdr:col>
      <xdr:colOff>213360</xdr:colOff>
      <xdr:row>17</xdr:row>
      <xdr:rowOff>99060</xdr:rowOff>
    </xdr:from>
    <xdr:to>
      <xdr:col>11</xdr:col>
      <xdr:colOff>297180</xdr:colOff>
      <xdr:row>21</xdr:row>
      <xdr:rowOff>129540</xdr:rowOff>
    </xdr:to>
    <xdr:sp macro="" textlink="">
      <xdr:nvSpPr>
        <xdr:cNvPr id="50" name="Text Box 33"/>
        <xdr:cNvSpPr txBox="1">
          <a:spLocks noChangeArrowheads="1"/>
        </xdr:cNvSpPr>
      </xdr:nvSpPr>
      <xdr:spPr bwMode="auto">
        <a:xfrm>
          <a:off x="1508760" y="2948940"/>
          <a:ext cx="4960620" cy="701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2700">
              <a:solidFill>
                <a:srgbClr xmlns:mc="http://schemas.openxmlformats.org/markup-compatibility/2006" val="000080" mc:Ignorable="a14" a14:legacySpreadsheetColorIndex="18"/>
              </a:solidFill>
              <a:miter lim="800000"/>
              <a:headEnd/>
              <a:tailEnd/>
            </a14:hiddenLine>
          </a:ext>
        </a:extLst>
      </xdr:spPr>
      <xdr:txBody>
        <a:bodyPr vertOverflow="clip" wrap="square" lIns="27432" tIns="22860" rIns="0" bIns="0" anchor="t" upright="1"/>
        <a:lstStyle/>
        <a:p>
          <a:pPr algn="ctr" rtl="0"/>
          <a:r>
            <a:rPr lang="en-GB" sz="1000" b="0" i="0" baseline="0">
              <a:effectLst/>
              <a:latin typeface="Arial" panose="020B0604020202020204" pitchFamily="34" charset="0"/>
              <a:ea typeface="+mn-ea"/>
              <a:cs typeface="Arial" panose="020B0604020202020204" pitchFamily="34" charset="0"/>
            </a:rPr>
            <a:t>This spreadsheet has been downloaded from rocketsandrelativity.co.uk</a:t>
          </a:r>
        </a:p>
        <a:p>
          <a:pPr algn="ctr" rtl="0"/>
          <a:r>
            <a:rPr lang="en-GB" sz="1000" b="0" i="0" baseline="0">
              <a:effectLst/>
              <a:latin typeface="Arial" panose="020B0604020202020204" pitchFamily="34" charset="0"/>
              <a:ea typeface="+mn-ea"/>
              <a:cs typeface="Arial" panose="020B0604020202020204" pitchFamily="34" charset="0"/>
            </a:rPr>
            <a:t> and will function as intended if opened in Excel.</a:t>
          </a:r>
        </a:p>
        <a:p>
          <a:pPr algn="ctr" rtl="0"/>
          <a:endParaRPr lang="en-GB" sz="1000" b="0" i="0" baseline="0">
            <a:effectLst/>
            <a:latin typeface="Arial" panose="020B0604020202020204" pitchFamily="34" charset="0"/>
            <a:ea typeface="+mn-ea"/>
            <a:cs typeface="Arial" panose="020B0604020202020204" pitchFamily="34" charset="0"/>
          </a:endParaRPr>
        </a:p>
        <a:p>
          <a:pPr algn="ctr" rtl="0"/>
          <a:r>
            <a:rPr lang="en-GB" sz="1000" b="0" i="0" baseline="0">
              <a:effectLst/>
              <a:latin typeface="Arial" panose="020B0604020202020204" pitchFamily="34" charset="0"/>
              <a:ea typeface="+mn-ea"/>
              <a:cs typeface="Arial" panose="020B0604020202020204" pitchFamily="34" charset="0"/>
            </a:rPr>
            <a:t>These spreadsheet examples feature in the book published on Amazon entitled:</a:t>
          </a:r>
          <a:endParaRPr lang="en-GB" sz="100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297180</xdr:colOff>
      <xdr:row>19</xdr:row>
      <xdr:rowOff>7620</xdr:rowOff>
    </xdr:from>
    <xdr:to>
      <xdr:col>10</xdr:col>
      <xdr:colOff>525780</xdr:colOff>
      <xdr:row>27</xdr:row>
      <xdr:rowOff>152400</xdr:rowOff>
    </xdr:to>
    <xdr:sp macro="" textlink="">
      <xdr:nvSpPr>
        <xdr:cNvPr id="16385" name="Oval 1"/>
        <xdr:cNvSpPr>
          <a:spLocks noChangeArrowheads="1"/>
        </xdr:cNvSpPr>
      </xdr:nvSpPr>
      <xdr:spPr bwMode="auto">
        <a:xfrm>
          <a:off x="3970020" y="2880360"/>
          <a:ext cx="1447800" cy="1424940"/>
        </a:xfrm>
        <a:prstGeom prst="ellipse">
          <a:avLst/>
        </a:prstGeom>
        <a:gradFill rotWithShape="1">
          <a:gsLst>
            <a:gs pos="0">
              <a:srgbClr xmlns:mc="http://schemas.openxmlformats.org/markup-compatibility/2006" xmlns:a14="http://schemas.microsoft.com/office/drawing/2010/main" val="CCCCFF" mc:Ignorable="a14" a14:legacySpreadsheetColorIndex="31"/>
            </a:gs>
            <a:gs pos="100000">
              <a:srgbClr xmlns:mc="http://schemas.openxmlformats.org/markup-compatibility/2006" xmlns:a14="http://schemas.microsoft.com/office/drawing/2010/main" val="72728F" mc:Ignorable="a14" a14:legacySpreadsheetColorIndex="31">
                <a:gamma/>
                <a:shade val="56078"/>
                <a:invGamma/>
              </a:srgbClr>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14</xdr:col>
      <xdr:colOff>342900</xdr:colOff>
      <xdr:row>22</xdr:row>
      <xdr:rowOff>137160</xdr:rowOff>
    </xdr:from>
    <xdr:to>
      <xdr:col>15</xdr:col>
      <xdr:colOff>45720</xdr:colOff>
      <xdr:row>24</xdr:row>
      <xdr:rowOff>106680</xdr:rowOff>
    </xdr:to>
    <xdr:sp macro="" textlink="">
      <xdr:nvSpPr>
        <xdr:cNvPr id="16386" name="Oval 2"/>
        <xdr:cNvSpPr>
          <a:spLocks noChangeArrowheads="1"/>
        </xdr:cNvSpPr>
      </xdr:nvSpPr>
      <xdr:spPr bwMode="auto">
        <a:xfrm>
          <a:off x="7780020" y="3489960"/>
          <a:ext cx="312420" cy="289560"/>
        </a:xfrm>
        <a:prstGeom prst="ellipse">
          <a:avLst/>
        </a:prstGeom>
        <a:gradFill rotWithShape="1">
          <a:gsLst>
            <a:gs pos="0">
              <a:srgbClr xmlns:mc="http://schemas.openxmlformats.org/markup-compatibility/2006" xmlns:a14="http://schemas.microsoft.com/office/drawing/2010/main" val="CCFFFF" mc:Ignorable="a14" a14:legacySpreadsheetColorIndex="41"/>
            </a:gs>
            <a:gs pos="50000">
              <a:srgbClr xmlns:mc="http://schemas.openxmlformats.org/markup-compatibility/2006" xmlns:a14="http://schemas.microsoft.com/office/drawing/2010/main" val="5E7676" mc:Ignorable="a14" a14:legacySpreadsheetColorIndex="41">
                <a:gamma/>
                <a:shade val="46275"/>
                <a:invGamma/>
              </a:srgbClr>
            </a:gs>
            <a:gs pos="100000">
              <a:srgbClr xmlns:mc="http://schemas.openxmlformats.org/markup-compatibility/2006" xmlns:a14="http://schemas.microsoft.com/office/drawing/2010/main" val="CCFFFF" mc:Ignorable="a14" a14:legacySpreadsheetColorIndex="41"/>
            </a:gs>
          </a:gsLst>
          <a:lin ang="2700000" scaled="1"/>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9</xdr:col>
      <xdr:colOff>441960</xdr:colOff>
      <xdr:row>23</xdr:row>
      <xdr:rowOff>15240</xdr:rowOff>
    </xdr:from>
    <xdr:to>
      <xdr:col>11</xdr:col>
      <xdr:colOff>304800</xdr:colOff>
      <xdr:row>24</xdr:row>
      <xdr:rowOff>68580</xdr:rowOff>
    </xdr:to>
    <xdr:sp macro="" textlink="">
      <xdr:nvSpPr>
        <xdr:cNvPr id="16428" name="AutoShape 44"/>
        <xdr:cNvSpPr>
          <a:spLocks noChangeArrowheads="1"/>
        </xdr:cNvSpPr>
      </xdr:nvSpPr>
      <xdr:spPr bwMode="auto">
        <a:xfrm flipH="1">
          <a:off x="4724400" y="3528060"/>
          <a:ext cx="1082040" cy="213360"/>
        </a:xfrm>
        <a:prstGeom prst="leftArrow">
          <a:avLst>
            <a:gd name="adj1" fmla="val 50000"/>
            <a:gd name="adj2" fmla="val 12678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304800</xdr:colOff>
      <xdr:row>27</xdr:row>
      <xdr:rowOff>30480</xdr:rowOff>
    </xdr:from>
    <xdr:to>
      <xdr:col>11</xdr:col>
      <xdr:colOff>251460</xdr:colOff>
      <xdr:row>28</xdr:row>
      <xdr:rowOff>83820</xdr:rowOff>
    </xdr:to>
    <xdr:sp macro="" textlink="">
      <xdr:nvSpPr>
        <xdr:cNvPr id="16430" name="AutoShape 46"/>
        <xdr:cNvSpPr>
          <a:spLocks noChangeArrowheads="1"/>
        </xdr:cNvSpPr>
      </xdr:nvSpPr>
      <xdr:spPr bwMode="auto">
        <a:xfrm>
          <a:off x="5196840" y="4183380"/>
          <a:ext cx="556260" cy="213360"/>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close/>
            </a:path>
            <a:path w="21600" h="21600">
              <a:moveTo>
                <a:pt x="1350" y="5400"/>
              </a:moveTo>
              <a:lnTo>
                <a:pt x="1350" y="16200"/>
              </a:lnTo>
              <a:lnTo>
                <a:pt x="2700" y="16200"/>
              </a:lnTo>
              <a:lnTo>
                <a:pt x="2700" y="5400"/>
              </a:lnTo>
              <a:close/>
            </a:path>
            <a:path w="21600" h="21600">
              <a:moveTo>
                <a:pt x="0" y="5400"/>
              </a:moveTo>
              <a:lnTo>
                <a:pt x="0" y="16200"/>
              </a:lnTo>
              <a:lnTo>
                <a:pt x="675" y="16200"/>
              </a:lnTo>
              <a:lnTo>
                <a:pt x="675" y="5400"/>
              </a:lnTo>
              <a:close/>
            </a:path>
          </a:pathLst>
        </a:cu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304800</xdr:colOff>
      <xdr:row>27</xdr:row>
      <xdr:rowOff>15240</xdr:rowOff>
    </xdr:from>
    <xdr:to>
      <xdr:col>15</xdr:col>
      <xdr:colOff>213360</xdr:colOff>
      <xdr:row>28</xdr:row>
      <xdr:rowOff>76200</xdr:rowOff>
    </xdr:to>
    <xdr:sp macro="" textlink="">
      <xdr:nvSpPr>
        <xdr:cNvPr id="16431" name="AutoShape 47"/>
        <xdr:cNvSpPr>
          <a:spLocks noChangeArrowheads="1"/>
        </xdr:cNvSpPr>
      </xdr:nvSpPr>
      <xdr:spPr bwMode="auto">
        <a:xfrm flipH="1">
          <a:off x="6416040" y="4168140"/>
          <a:ext cx="1844040" cy="220980"/>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close/>
            </a:path>
            <a:path w="21600" h="21600">
              <a:moveTo>
                <a:pt x="1350" y="5400"/>
              </a:moveTo>
              <a:lnTo>
                <a:pt x="1350" y="16200"/>
              </a:lnTo>
              <a:lnTo>
                <a:pt x="2700" y="16200"/>
              </a:lnTo>
              <a:lnTo>
                <a:pt x="2700" y="5400"/>
              </a:lnTo>
              <a:close/>
            </a:path>
            <a:path w="21600" h="21600">
              <a:moveTo>
                <a:pt x="0" y="5400"/>
              </a:moveTo>
              <a:lnTo>
                <a:pt x="0" y="16200"/>
              </a:lnTo>
              <a:lnTo>
                <a:pt x="675" y="16200"/>
              </a:lnTo>
              <a:lnTo>
                <a:pt x="675" y="5400"/>
              </a:lnTo>
              <a:close/>
            </a:path>
          </a:pathLst>
        </a:cu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228600</xdr:colOff>
      <xdr:row>19</xdr:row>
      <xdr:rowOff>22860</xdr:rowOff>
    </xdr:from>
    <xdr:to>
      <xdr:col>14</xdr:col>
      <xdr:colOff>472440</xdr:colOff>
      <xdr:row>21</xdr:row>
      <xdr:rowOff>137160</xdr:rowOff>
    </xdr:to>
    <xdr:sp macro="" textlink="">
      <xdr:nvSpPr>
        <xdr:cNvPr id="16432" name="Text Box 48"/>
        <xdr:cNvSpPr txBox="1">
          <a:spLocks noChangeArrowheads="1"/>
        </xdr:cNvSpPr>
      </xdr:nvSpPr>
      <xdr:spPr bwMode="auto">
        <a:xfrm>
          <a:off x="5730240" y="2895600"/>
          <a:ext cx="2179320" cy="43434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The </a:t>
          </a:r>
          <a:r>
            <a:rPr lang="en-GB" sz="800" b="0" i="0" u="sng" strike="noStrike" baseline="0">
              <a:solidFill>
                <a:srgbClr val="000000"/>
              </a:solidFill>
              <a:latin typeface="Arial"/>
              <a:cs typeface="Arial"/>
            </a:rPr>
            <a:t>same</a:t>
          </a:r>
          <a:r>
            <a:rPr lang="en-GB" sz="800" b="0" i="0" u="none" strike="noStrike" baseline="0">
              <a:solidFill>
                <a:srgbClr val="000000"/>
              </a:solidFill>
              <a:latin typeface="Arial"/>
              <a:cs typeface="Arial"/>
            </a:rPr>
            <a:t> attractive force is produced on each object even though their masses may be very different</a:t>
          </a:r>
        </a:p>
      </xdr:txBody>
    </xdr:sp>
    <xdr:clientData/>
  </xdr:twoCellAnchor>
  <xdr:twoCellAnchor>
    <xdr:from>
      <xdr:col>9</xdr:col>
      <xdr:colOff>190500</xdr:colOff>
      <xdr:row>29</xdr:row>
      <xdr:rowOff>152400</xdr:rowOff>
    </xdr:from>
    <xdr:to>
      <xdr:col>14</xdr:col>
      <xdr:colOff>419100</xdr:colOff>
      <xdr:row>33</xdr:row>
      <xdr:rowOff>53340</xdr:rowOff>
    </xdr:to>
    <xdr:sp macro="" textlink="">
      <xdr:nvSpPr>
        <xdr:cNvPr id="16434" name="Text Box 50"/>
        <xdr:cNvSpPr txBox="1">
          <a:spLocks noChangeArrowheads="1"/>
        </xdr:cNvSpPr>
      </xdr:nvSpPr>
      <xdr:spPr bwMode="auto">
        <a:xfrm>
          <a:off x="4472940" y="4625340"/>
          <a:ext cx="3383280" cy="57150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defRPr sz="1000"/>
          </a:pPr>
          <a:r>
            <a:rPr lang="en-GB" sz="800" b="0" i="0" u="none" strike="noStrike" baseline="0">
              <a:solidFill>
                <a:srgbClr val="000000"/>
              </a:solidFill>
              <a:latin typeface="Arial"/>
              <a:cs typeface="Arial"/>
            </a:rPr>
            <a:t>The force on each object causes both of them to accelerate towards each other until they collide, but the </a:t>
          </a:r>
          <a:r>
            <a:rPr lang="en-GB" sz="800" b="0" i="0" u="sng" strike="noStrike" baseline="0">
              <a:solidFill>
                <a:srgbClr val="000000"/>
              </a:solidFill>
              <a:latin typeface="Arial"/>
              <a:cs typeface="Arial"/>
            </a:rPr>
            <a:t>same</a:t>
          </a:r>
          <a:r>
            <a:rPr lang="en-GB" sz="800" b="0" i="0" u="none" strike="noStrike" baseline="0">
              <a:solidFill>
                <a:srgbClr val="000000"/>
              </a:solidFill>
              <a:latin typeface="Arial"/>
              <a:cs typeface="Arial"/>
            </a:rPr>
            <a:t> force will accelerate the larger object at a slower rate than the smaller object.</a:t>
          </a:r>
        </a:p>
      </xdr:txBody>
    </xdr:sp>
    <xdr:clientData/>
  </xdr:twoCellAnchor>
  <xdr:twoCellAnchor>
    <xdr:from>
      <xdr:col>9</xdr:col>
      <xdr:colOff>518160</xdr:colOff>
      <xdr:row>7</xdr:row>
      <xdr:rowOff>121920</xdr:rowOff>
    </xdr:from>
    <xdr:to>
      <xdr:col>10</xdr:col>
      <xdr:colOff>15240</xdr:colOff>
      <xdr:row>12</xdr:row>
      <xdr:rowOff>99060</xdr:rowOff>
    </xdr:to>
    <xdr:grpSp>
      <xdr:nvGrpSpPr>
        <xdr:cNvPr id="16407" name="Group 23"/>
        <xdr:cNvGrpSpPr>
          <a:grpSpLocks/>
        </xdr:cNvGrpSpPr>
      </xdr:nvGrpSpPr>
      <xdr:grpSpPr bwMode="auto">
        <a:xfrm>
          <a:off x="4800600" y="1074420"/>
          <a:ext cx="106680" cy="777240"/>
          <a:chOff x="325" y="60"/>
          <a:chExt cx="11" cy="75"/>
        </a:xfrm>
      </xdr:grpSpPr>
      <xdr:sp macro="" textlink="">
        <xdr:nvSpPr>
          <xdr:cNvPr id="16387" name="Oval 3"/>
          <xdr:cNvSpPr>
            <a:spLocks noChangeArrowheads="1"/>
          </xdr:cNvSpPr>
        </xdr:nvSpPr>
        <xdr:spPr bwMode="auto">
          <a:xfrm>
            <a:off x="325" y="60"/>
            <a:ext cx="11" cy="11"/>
          </a:xfrm>
          <a:prstGeom prst="ellipse">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6388" name="Oval 4"/>
          <xdr:cNvSpPr>
            <a:spLocks noChangeArrowheads="1"/>
          </xdr:cNvSpPr>
        </xdr:nvSpPr>
        <xdr:spPr bwMode="auto">
          <a:xfrm>
            <a:off x="325" y="76"/>
            <a:ext cx="11" cy="11"/>
          </a:xfrm>
          <a:prstGeom prst="ellipse">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6389" name="Oval 5"/>
          <xdr:cNvSpPr>
            <a:spLocks noChangeArrowheads="1"/>
          </xdr:cNvSpPr>
        </xdr:nvSpPr>
        <xdr:spPr bwMode="auto">
          <a:xfrm>
            <a:off x="325" y="92"/>
            <a:ext cx="11" cy="11"/>
          </a:xfrm>
          <a:prstGeom prst="ellipse">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6390" name="Oval 6"/>
          <xdr:cNvSpPr>
            <a:spLocks noChangeArrowheads="1"/>
          </xdr:cNvSpPr>
        </xdr:nvSpPr>
        <xdr:spPr bwMode="auto">
          <a:xfrm>
            <a:off x="325" y="108"/>
            <a:ext cx="11" cy="11"/>
          </a:xfrm>
          <a:prstGeom prst="ellipse">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6391" name="Oval 7"/>
          <xdr:cNvSpPr>
            <a:spLocks noChangeArrowheads="1"/>
          </xdr:cNvSpPr>
        </xdr:nvSpPr>
        <xdr:spPr bwMode="auto">
          <a:xfrm>
            <a:off x="325" y="124"/>
            <a:ext cx="11" cy="11"/>
          </a:xfrm>
          <a:prstGeom prst="ellipse">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14</xdr:col>
      <xdr:colOff>38100</xdr:colOff>
      <xdr:row>9</xdr:row>
      <xdr:rowOff>45720</xdr:rowOff>
    </xdr:from>
    <xdr:to>
      <xdr:col>14</xdr:col>
      <xdr:colOff>144780</xdr:colOff>
      <xdr:row>11</xdr:row>
      <xdr:rowOff>30480</xdr:rowOff>
    </xdr:to>
    <xdr:grpSp>
      <xdr:nvGrpSpPr>
        <xdr:cNvPr id="16408" name="Group 24"/>
        <xdr:cNvGrpSpPr>
          <a:grpSpLocks/>
        </xdr:cNvGrpSpPr>
      </xdr:nvGrpSpPr>
      <xdr:grpSpPr bwMode="auto">
        <a:xfrm>
          <a:off x="7475220" y="1318260"/>
          <a:ext cx="106680" cy="304800"/>
          <a:chOff x="601" y="84"/>
          <a:chExt cx="11" cy="29"/>
        </a:xfrm>
      </xdr:grpSpPr>
      <xdr:sp macro="" textlink="">
        <xdr:nvSpPr>
          <xdr:cNvPr id="16392" name="Oval 8"/>
          <xdr:cNvSpPr>
            <a:spLocks noChangeArrowheads="1"/>
          </xdr:cNvSpPr>
        </xdr:nvSpPr>
        <xdr:spPr bwMode="auto">
          <a:xfrm>
            <a:off x="601" y="84"/>
            <a:ext cx="11" cy="11"/>
          </a:xfrm>
          <a:prstGeom prst="ellipse">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6393" name="Oval 9"/>
          <xdr:cNvSpPr>
            <a:spLocks noChangeArrowheads="1"/>
          </xdr:cNvSpPr>
        </xdr:nvSpPr>
        <xdr:spPr bwMode="auto">
          <a:xfrm>
            <a:off x="601" y="102"/>
            <a:ext cx="11" cy="11"/>
          </a:xfrm>
          <a:prstGeom prst="ellipse">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10</xdr:col>
      <xdr:colOff>7620</xdr:colOff>
      <xdr:row>8</xdr:row>
      <xdr:rowOff>30480</xdr:rowOff>
    </xdr:from>
    <xdr:to>
      <xdr:col>14</xdr:col>
      <xdr:colOff>45720</xdr:colOff>
      <xdr:row>9</xdr:row>
      <xdr:rowOff>106680</xdr:rowOff>
    </xdr:to>
    <xdr:sp macro="" textlink="">
      <xdr:nvSpPr>
        <xdr:cNvPr id="16410" name="Line 26"/>
        <xdr:cNvSpPr>
          <a:spLocks noChangeShapeType="1"/>
        </xdr:cNvSpPr>
      </xdr:nvSpPr>
      <xdr:spPr bwMode="auto">
        <a:xfrm>
          <a:off x="4899660" y="1143000"/>
          <a:ext cx="2583180" cy="236220"/>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22860</xdr:colOff>
      <xdr:row>8</xdr:row>
      <xdr:rowOff>38100</xdr:rowOff>
    </xdr:from>
    <xdr:to>
      <xdr:col>14</xdr:col>
      <xdr:colOff>30480</xdr:colOff>
      <xdr:row>10</xdr:row>
      <xdr:rowOff>137160</xdr:rowOff>
    </xdr:to>
    <xdr:sp macro="" textlink="">
      <xdr:nvSpPr>
        <xdr:cNvPr id="16411" name="Line 27"/>
        <xdr:cNvSpPr>
          <a:spLocks noChangeShapeType="1"/>
        </xdr:cNvSpPr>
      </xdr:nvSpPr>
      <xdr:spPr bwMode="auto">
        <a:xfrm>
          <a:off x="4914900" y="1150620"/>
          <a:ext cx="2552700" cy="419100"/>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7620</xdr:colOff>
      <xdr:row>9</xdr:row>
      <xdr:rowOff>22860</xdr:rowOff>
    </xdr:from>
    <xdr:to>
      <xdr:col>14</xdr:col>
      <xdr:colOff>30480</xdr:colOff>
      <xdr:row>9</xdr:row>
      <xdr:rowOff>114300</xdr:rowOff>
    </xdr:to>
    <xdr:sp macro="" textlink="">
      <xdr:nvSpPr>
        <xdr:cNvPr id="16412" name="Line 28"/>
        <xdr:cNvSpPr>
          <a:spLocks noChangeShapeType="1"/>
        </xdr:cNvSpPr>
      </xdr:nvSpPr>
      <xdr:spPr bwMode="auto">
        <a:xfrm>
          <a:off x="4899660" y="1295400"/>
          <a:ext cx="2567940" cy="91440"/>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7620</xdr:colOff>
      <xdr:row>9</xdr:row>
      <xdr:rowOff>30480</xdr:rowOff>
    </xdr:from>
    <xdr:to>
      <xdr:col>14</xdr:col>
      <xdr:colOff>30480</xdr:colOff>
      <xdr:row>10</xdr:row>
      <xdr:rowOff>129540</xdr:rowOff>
    </xdr:to>
    <xdr:sp macro="" textlink="">
      <xdr:nvSpPr>
        <xdr:cNvPr id="16413" name="Line 29"/>
        <xdr:cNvSpPr>
          <a:spLocks noChangeShapeType="1"/>
        </xdr:cNvSpPr>
      </xdr:nvSpPr>
      <xdr:spPr bwMode="auto">
        <a:xfrm>
          <a:off x="4899660" y="1303020"/>
          <a:ext cx="2567940" cy="259080"/>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22860</xdr:colOff>
      <xdr:row>9</xdr:row>
      <xdr:rowOff>106680</xdr:rowOff>
    </xdr:from>
    <xdr:to>
      <xdr:col>14</xdr:col>
      <xdr:colOff>22860</xdr:colOff>
      <xdr:row>10</xdr:row>
      <xdr:rowOff>30480</xdr:rowOff>
    </xdr:to>
    <xdr:sp macro="" textlink="">
      <xdr:nvSpPr>
        <xdr:cNvPr id="16414" name="Line 30"/>
        <xdr:cNvSpPr>
          <a:spLocks noChangeShapeType="1"/>
        </xdr:cNvSpPr>
      </xdr:nvSpPr>
      <xdr:spPr bwMode="auto">
        <a:xfrm flipV="1">
          <a:off x="4914900" y="1379220"/>
          <a:ext cx="2545080" cy="83820"/>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7620</xdr:colOff>
      <xdr:row>10</xdr:row>
      <xdr:rowOff>30480</xdr:rowOff>
    </xdr:from>
    <xdr:to>
      <xdr:col>14</xdr:col>
      <xdr:colOff>30480</xdr:colOff>
      <xdr:row>10</xdr:row>
      <xdr:rowOff>144780</xdr:rowOff>
    </xdr:to>
    <xdr:sp macro="" textlink="">
      <xdr:nvSpPr>
        <xdr:cNvPr id="16415" name="Line 31"/>
        <xdr:cNvSpPr>
          <a:spLocks noChangeShapeType="1"/>
        </xdr:cNvSpPr>
      </xdr:nvSpPr>
      <xdr:spPr bwMode="auto">
        <a:xfrm>
          <a:off x="4899660" y="1463040"/>
          <a:ext cx="2567940" cy="114300"/>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xdr:colOff>
      <xdr:row>9</xdr:row>
      <xdr:rowOff>99060</xdr:rowOff>
    </xdr:from>
    <xdr:to>
      <xdr:col>14</xdr:col>
      <xdr:colOff>22860</xdr:colOff>
      <xdr:row>11</xdr:row>
      <xdr:rowOff>38100</xdr:rowOff>
    </xdr:to>
    <xdr:sp macro="" textlink="">
      <xdr:nvSpPr>
        <xdr:cNvPr id="16416" name="Line 32"/>
        <xdr:cNvSpPr>
          <a:spLocks noChangeShapeType="1"/>
        </xdr:cNvSpPr>
      </xdr:nvSpPr>
      <xdr:spPr bwMode="auto">
        <a:xfrm flipV="1">
          <a:off x="4922520" y="1371600"/>
          <a:ext cx="2537460" cy="259080"/>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38100</xdr:colOff>
      <xdr:row>10</xdr:row>
      <xdr:rowOff>137160</xdr:rowOff>
    </xdr:from>
    <xdr:to>
      <xdr:col>14</xdr:col>
      <xdr:colOff>30480</xdr:colOff>
      <xdr:row>11</xdr:row>
      <xdr:rowOff>38100</xdr:rowOff>
    </xdr:to>
    <xdr:sp macro="" textlink="">
      <xdr:nvSpPr>
        <xdr:cNvPr id="16417" name="Line 33"/>
        <xdr:cNvSpPr>
          <a:spLocks noChangeShapeType="1"/>
        </xdr:cNvSpPr>
      </xdr:nvSpPr>
      <xdr:spPr bwMode="auto">
        <a:xfrm flipV="1">
          <a:off x="4930140" y="1569720"/>
          <a:ext cx="2537460" cy="60960"/>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30480</xdr:colOff>
      <xdr:row>9</xdr:row>
      <xdr:rowOff>106680</xdr:rowOff>
    </xdr:from>
    <xdr:to>
      <xdr:col>14</xdr:col>
      <xdr:colOff>30480</xdr:colOff>
      <xdr:row>12</xdr:row>
      <xdr:rowOff>45720</xdr:rowOff>
    </xdr:to>
    <xdr:sp macro="" textlink="">
      <xdr:nvSpPr>
        <xdr:cNvPr id="16418" name="Line 34"/>
        <xdr:cNvSpPr>
          <a:spLocks noChangeShapeType="1"/>
        </xdr:cNvSpPr>
      </xdr:nvSpPr>
      <xdr:spPr bwMode="auto">
        <a:xfrm flipV="1">
          <a:off x="4922520" y="1379220"/>
          <a:ext cx="2545080" cy="419100"/>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22860</xdr:colOff>
      <xdr:row>10</xdr:row>
      <xdr:rowOff>137160</xdr:rowOff>
    </xdr:from>
    <xdr:to>
      <xdr:col>14</xdr:col>
      <xdr:colOff>22860</xdr:colOff>
      <xdr:row>12</xdr:row>
      <xdr:rowOff>45720</xdr:rowOff>
    </xdr:to>
    <xdr:sp macro="" textlink="">
      <xdr:nvSpPr>
        <xdr:cNvPr id="16419" name="Line 35"/>
        <xdr:cNvSpPr>
          <a:spLocks noChangeShapeType="1"/>
        </xdr:cNvSpPr>
      </xdr:nvSpPr>
      <xdr:spPr bwMode="auto">
        <a:xfrm flipV="1">
          <a:off x="4914900" y="1569720"/>
          <a:ext cx="2545080" cy="228600"/>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563880</xdr:colOff>
      <xdr:row>13</xdr:row>
      <xdr:rowOff>15240</xdr:rowOff>
    </xdr:from>
    <xdr:to>
      <xdr:col>14</xdr:col>
      <xdr:colOff>106680</xdr:colOff>
      <xdr:row>13</xdr:row>
      <xdr:rowOff>15240</xdr:rowOff>
    </xdr:to>
    <xdr:sp macro="" textlink="">
      <xdr:nvSpPr>
        <xdr:cNvPr id="16421" name="Line 37"/>
        <xdr:cNvSpPr>
          <a:spLocks noChangeShapeType="1"/>
        </xdr:cNvSpPr>
      </xdr:nvSpPr>
      <xdr:spPr bwMode="auto">
        <a:xfrm>
          <a:off x="4846320" y="1927860"/>
          <a:ext cx="26974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167640</xdr:colOff>
      <xdr:row>9</xdr:row>
      <xdr:rowOff>22860</xdr:rowOff>
    </xdr:from>
    <xdr:to>
      <xdr:col>9</xdr:col>
      <xdr:colOff>388620</xdr:colOff>
      <xdr:row>11</xdr:row>
      <xdr:rowOff>60960</xdr:rowOff>
    </xdr:to>
    <xdr:sp macro="" textlink="">
      <xdr:nvSpPr>
        <xdr:cNvPr id="16422" name="Text Box 38"/>
        <xdr:cNvSpPr txBox="1">
          <a:spLocks noChangeArrowheads="1"/>
        </xdr:cNvSpPr>
      </xdr:nvSpPr>
      <xdr:spPr bwMode="auto">
        <a:xfrm>
          <a:off x="3840480" y="1295400"/>
          <a:ext cx="830580" cy="35814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Object 1</a:t>
          </a:r>
        </a:p>
        <a:p>
          <a:pPr algn="ctr" rtl="0">
            <a:lnSpc>
              <a:spcPts val="800"/>
            </a:lnSpc>
            <a:defRPr sz="1000"/>
          </a:pPr>
          <a:r>
            <a:rPr lang="en-GB" sz="800" b="0" i="0" u="none" strike="noStrike" baseline="0">
              <a:solidFill>
                <a:srgbClr val="000000"/>
              </a:solidFill>
              <a:latin typeface="Arial"/>
              <a:cs typeface="Arial"/>
            </a:rPr>
            <a:t>5 units of mass</a:t>
          </a:r>
        </a:p>
      </xdr:txBody>
    </xdr:sp>
    <xdr:clientData/>
  </xdr:twoCellAnchor>
  <xdr:twoCellAnchor>
    <xdr:from>
      <xdr:col>14</xdr:col>
      <xdr:colOff>259080</xdr:colOff>
      <xdr:row>9</xdr:row>
      <xdr:rowOff>15240</xdr:rowOff>
    </xdr:from>
    <xdr:to>
      <xdr:col>15</xdr:col>
      <xdr:colOff>449580</xdr:colOff>
      <xdr:row>11</xdr:row>
      <xdr:rowOff>53340</xdr:rowOff>
    </xdr:to>
    <xdr:sp macro="" textlink="">
      <xdr:nvSpPr>
        <xdr:cNvPr id="16423" name="Text Box 39"/>
        <xdr:cNvSpPr txBox="1">
          <a:spLocks noChangeArrowheads="1"/>
        </xdr:cNvSpPr>
      </xdr:nvSpPr>
      <xdr:spPr bwMode="auto">
        <a:xfrm>
          <a:off x="7696200" y="1287780"/>
          <a:ext cx="800100" cy="35814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Object 2</a:t>
          </a:r>
        </a:p>
        <a:p>
          <a:pPr algn="ctr" rtl="0">
            <a:lnSpc>
              <a:spcPts val="800"/>
            </a:lnSpc>
            <a:defRPr sz="1000"/>
          </a:pPr>
          <a:r>
            <a:rPr lang="en-GB" sz="800" b="0" i="0" u="none" strike="noStrike" baseline="0">
              <a:solidFill>
                <a:srgbClr val="000000"/>
              </a:solidFill>
              <a:latin typeface="Arial"/>
              <a:cs typeface="Arial"/>
            </a:rPr>
            <a:t>2 units of mass</a:t>
          </a:r>
        </a:p>
      </xdr:txBody>
    </xdr:sp>
    <xdr:clientData/>
  </xdr:twoCellAnchor>
  <xdr:twoCellAnchor>
    <xdr:from>
      <xdr:col>8</xdr:col>
      <xdr:colOff>403860</xdr:colOff>
      <xdr:row>13</xdr:row>
      <xdr:rowOff>99060</xdr:rowOff>
    </xdr:from>
    <xdr:to>
      <xdr:col>15</xdr:col>
      <xdr:colOff>175260</xdr:colOff>
      <xdr:row>15</xdr:row>
      <xdr:rowOff>83820</xdr:rowOff>
    </xdr:to>
    <xdr:sp macro="" textlink="">
      <xdr:nvSpPr>
        <xdr:cNvPr id="16424" name="Text Box 40"/>
        <xdr:cNvSpPr txBox="1">
          <a:spLocks noChangeArrowheads="1"/>
        </xdr:cNvSpPr>
      </xdr:nvSpPr>
      <xdr:spPr bwMode="auto">
        <a:xfrm>
          <a:off x="4076700" y="2011680"/>
          <a:ext cx="4145280" cy="30480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lnSpc>
              <a:spcPts val="800"/>
            </a:lnSpc>
            <a:defRPr sz="1000"/>
          </a:pPr>
          <a:r>
            <a:rPr lang="en-GB" sz="800" b="0" i="0" u="none" strike="noStrike" baseline="0">
              <a:solidFill>
                <a:srgbClr val="000000"/>
              </a:solidFill>
              <a:latin typeface="Arial"/>
              <a:cs typeface="Arial"/>
            </a:rPr>
            <a:t>The force of attraction is proportional to the inverse of the distance between the objects squared (if the distance trebles the force reduces to one ninth)</a:t>
          </a:r>
        </a:p>
      </xdr:txBody>
    </xdr:sp>
    <xdr:clientData/>
  </xdr:twoCellAnchor>
  <xdr:twoCellAnchor>
    <xdr:from>
      <xdr:col>8</xdr:col>
      <xdr:colOff>320040</xdr:colOff>
      <xdr:row>2</xdr:row>
      <xdr:rowOff>106680</xdr:rowOff>
    </xdr:from>
    <xdr:to>
      <xdr:col>15</xdr:col>
      <xdr:colOff>312420</xdr:colOff>
      <xdr:row>7</xdr:row>
      <xdr:rowOff>38100</xdr:rowOff>
    </xdr:to>
    <xdr:sp macro="" textlink="">
      <xdr:nvSpPr>
        <xdr:cNvPr id="16435" name="Text Box 51"/>
        <xdr:cNvSpPr txBox="1">
          <a:spLocks noChangeArrowheads="1"/>
        </xdr:cNvSpPr>
      </xdr:nvSpPr>
      <xdr:spPr bwMode="auto">
        <a:xfrm>
          <a:off x="3992880" y="259080"/>
          <a:ext cx="4366260" cy="73152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defRPr sz="1000"/>
          </a:pPr>
          <a:r>
            <a:rPr lang="en-GB" sz="800" b="0" i="0" u="none" strike="noStrike" baseline="0">
              <a:solidFill>
                <a:srgbClr val="000000"/>
              </a:solidFill>
              <a:latin typeface="Arial"/>
              <a:cs typeface="Arial"/>
            </a:rPr>
            <a:t>Imagine two objects, one of 5 units of mass and the other of 2 units. Every unit of mass in one object "attracts" every unit of mass in the other producing </a:t>
          </a:r>
          <a:r>
            <a:rPr lang="en-GB" sz="800" b="0" i="0" u="sng" strike="noStrike" baseline="0">
              <a:solidFill>
                <a:srgbClr val="000000"/>
              </a:solidFill>
              <a:latin typeface="Arial"/>
              <a:cs typeface="Arial"/>
            </a:rPr>
            <a:t>the same force</a:t>
          </a:r>
          <a:r>
            <a:rPr lang="en-GB" sz="800" b="0" i="0" u="none" strike="noStrike" baseline="0">
              <a:solidFill>
                <a:srgbClr val="000000"/>
              </a:solidFill>
              <a:latin typeface="Arial"/>
              <a:cs typeface="Arial"/>
            </a:rPr>
            <a:t> on both objects. This means that the force of attraction produced in total is proportional to the product of their masses. (5 x 2 = 10 "attractions" in this example). </a:t>
          </a:r>
        </a:p>
      </xdr:txBody>
    </xdr:sp>
    <xdr:clientData/>
  </xdr:twoCellAnchor>
  <xdr:twoCellAnchor>
    <xdr:from>
      <xdr:col>12</xdr:col>
      <xdr:colOff>640080</xdr:colOff>
      <xdr:row>23</xdr:row>
      <xdr:rowOff>15240</xdr:rowOff>
    </xdr:from>
    <xdr:to>
      <xdr:col>14</xdr:col>
      <xdr:colOff>518160</xdr:colOff>
      <xdr:row>24</xdr:row>
      <xdr:rowOff>68580</xdr:rowOff>
    </xdr:to>
    <xdr:sp macro="" textlink="">
      <xdr:nvSpPr>
        <xdr:cNvPr id="16438" name="AutoShape 54"/>
        <xdr:cNvSpPr>
          <a:spLocks noChangeArrowheads="1"/>
        </xdr:cNvSpPr>
      </xdr:nvSpPr>
      <xdr:spPr bwMode="auto">
        <a:xfrm>
          <a:off x="6751320" y="3528060"/>
          <a:ext cx="1203960" cy="213360"/>
        </a:xfrm>
        <a:prstGeom prst="leftArrow">
          <a:avLst>
            <a:gd name="adj1" fmla="val 50000"/>
            <a:gd name="adj2" fmla="val 141071"/>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205740</xdr:colOff>
      <xdr:row>27</xdr:row>
      <xdr:rowOff>0</xdr:rowOff>
    </xdr:from>
    <xdr:to>
      <xdr:col>6</xdr:col>
      <xdr:colOff>502920</xdr:colOff>
      <xdr:row>27</xdr:row>
      <xdr:rowOff>152400</xdr:rowOff>
    </xdr:to>
    <xdr:sp macro="" textlink="">
      <xdr:nvSpPr>
        <xdr:cNvPr id="16445" name="Freeform 61"/>
        <xdr:cNvSpPr>
          <a:spLocks/>
        </xdr:cNvSpPr>
      </xdr:nvSpPr>
      <xdr:spPr bwMode="auto">
        <a:xfrm>
          <a:off x="403860" y="4152900"/>
          <a:ext cx="2819400" cy="152400"/>
        </a:xfrm>
        <a:custGeom>
          <a:avLst/>
          <a:gdLst>
            <a:gd name="T0" fmla="*/ 0 w 286"/>
            <a:gd name="T1" fmla="*/ 16 h 16"/>
            <a:gd name="T2" fmla="*/ 140 w 286"/>
            <a:gd name="T3" fmla="*/ 0 h 16"/>
            <a:gd name="T4" fmla="*/ 286 w 286"/>
            <a:gd name="T5" fmla="*/ 16 h 16"/>
          </a:gdLst>
          <a:ahLst/>
          <a:cxnLst>
            <a:cxn ang="0">
              <a:pos x="T0" y="T1"/>
            </a:cxn>
            <a:cxn ang="0">
              <a:pos x="T2" y="T3"/>
            </a:cxn>
            <a:cxn ang="0">
              <a:pos x="T4" y="T5"/>
            </a:cxn>
          </a:cxnLst>
          <a:rect l="0" t="0" r="r" b="b"/>
          <a:pathLst>
            <a:path w="286" h="16">
              <a:moveTo>
                <a:pt x="0" y="16"/>
              </a:moveTo>
              <a:cubicBezTo>
                <a:pt x="46" y="8"/>
                <a:pt x="92" y="0"/>
                <a:pt x="140" y="0"/>
              </a:cubicBezTo>
              <a:cubicBezTo>
                <a:pt x="188" y="0"/>
                <a:pt x="264" y="13"/>
                <a:pt x="286" y="16"/>
              </a:cubicBezTo>
            </a:path>
          </a:pathLst>
        </a:custGeom>
        <a:gradFill rotWithShape="1">
          <a:gsLst>
            <a:gs pos="0">
              <a:srgbClr xmlns:mc="http://schemas.openxmlformats.org/markup-compatibility/2006" xmlns:a14="http://schemas.microsoft.com/office/drawing/2010/main" val="99CCFF" mc:Ignorable="a14" a14:legacySpreadsheetColorIndex="44"/>
            </a:gs>
            <a:gs pos="100000">
              <a:srgbClr xmlns:mc="http://schemas.openxmlformats.org/markup-compatibility/2006" xmlns:a14="http://schemas.microsoft.com/office/drawing/2010/main" val="475E76" mc:Ignorable="a14" a14:legacySpreadsheetColorIndex="44">
                <a:gamma/>
                <a:shade val="46275"/>
                <a:invGamma/>
              </a:srgbClr>
            </a:gs>
          </a:gsLst>
          <a:lin ang="5400000" scaled="1"/>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335280</xdr:colOff>
      <xdr:row>26</xdr:row>
      <xdr:rowOff>99060</xdr:rowOff>
    </xdr:from>
    <xdr:to>
      <xdr:col>4</xdr:col>
      <xdr:colOff>396240</xdr:colOff>
      <xdr:row>26</xdr:row>
      <xdr:rowOff>152400</xdr:rowOff>
    </xdr:to>
    <xdr:sp macro="" textlink="">
      <xdr:nvSpPr>
        <xdr:cNvPr id="16446" name="Oval 62"/>
        <xdr:cNvSpPr>
          <a:spLocks noChangeArrowheads="1"/>
        </xdr:cNvSpPr>
      </xdr:nvSpPr>
      <xdr:spPr bwMode="auto">
        <a:xfrm>
          <a:off x="1752600" y="4091940"/>
          <a:ext cx="60960" cy="5334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60960</xdr:colOff>
      <xdr:row>29</xdr:row>
      <xdr:rowOff>144780</xdr:rowOff>
    </xdr:from>
    <xdr:to>
      <xdr:col>6</xdr:col>
      <xdr:colOff>716280</xdr:colOff>
      <xdr:row>33</xdr:row>
      <xdr:rowOff>53340</xdr:rowOff>
    </xdr:to>
    <xdr:sp macro="" textlink="">
      <xdr:nvSpPr>
        <xdr:cNvPr id="16451" name="Text Box 67"/>
        <xdr:cNvSpPr txBox="1">
          <a:spLocks noChangeArrowheads="1"/>
        </xdr:cNvSpPr>
      </xdr:nvSpPr>
      <xdr:spPr bwMode="auto">
        <a:xfrm>
          <a:off x="259080" y="4617720"/>
          <a:ext cx="3177540" cy="57912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defRPr sz="1000"/>
          </a:pPr>
          <a:r>
            <a:rPr lang="en-GB" sz="800" b="0" i="0" u="none" strike="noStrike" baseline="0">
              <a:solidFill>
                <a:srgbClr val="000000"/>
              </a:solidFill>
              <a:latin typeface="Arial"/>
              <a:cs typeface="Arial"/>
            </a:rPr>
            <a:t>Note that in the examples above the force of attraction is so tiny compared to the mass of the Planet that the Planet will only be accelerated towards the object by an insignificantly small amount.</a:t>
          </a:r>
        </a:p>
      </xdr:txBody>
    </xdr:sp>
    <xdr:clientData/>
  </xdr:twoCellAnchor>
  <xdr:twoCellAnchor>
    <xdr:from>
      <xdr:col>5</xdr:col>
      <xdr:colOff>426720</xdr:colOff>
      <xdr:row>24</xdr:row>
      <xdr:rowOff>144780</xdr:rowOff>
    </xdr:from>
    <xdr:to>
      <xdr:col>6</xdr:col>
      <xdr:colOff>678180</xdr:colOff>
      <xdr:row>26</xdr:row>
      <xdr:rowOff>45720</xdr:rowOff>
    </xdr:to>
    <xdr:sp macro="" textlink="">
      <xdr:nvSpPr>
        <xdr:cNvPr id="16456" name="Text Box 72"/>
        <xdr:cNvSpPr txBox="1">
          <a:spLocks noChangeArrowheads="1"/>
        </xdr:cNvSpPr>
      </xdr:nvSpPr>
      <xdr:spPr bwMode="auto">
        <a:xfrm>
          <a:off x="2453640" y="3817620"/>
          <a:ext cx="9448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ctr" upright="1"/>
        <a:lstStyle/>
        <a:p>
          <a:pPr algn="ctr" rtl="0">
            <a:defRPr sz="1000"/>
          </a:pPr>
          <a:r>
            <a:rPr lang="en-GB" sz="800" b="0" i="0" u="none" strike="noStrike" baseline="0">
              <a:solidFill>
                <a:srgbClr val="000000"/>
              </a:solidFill>
              <a:latin typeface="Arial"/>
              <a:cs typeface="Arial"/>
            </a:rPr>
            <a:t>small object</a:t>
          </a:r>
        </a:p>
      </xdr:txBody>
    </xdr:sp>
    <xdr:clientData/>
  </xdr:twoCellAnchor>
  <xdr:twoCellAnchor>
    <xdr:from>
      <xdr:col>4</xdr:col>
      <xdr:colOff>472440</xdr:colOff>
      <xdr:row>25</xdr:row>
      <xdr:rowOff>114300</xdr:rowOff>
    </xdr:from>
    <xdr:to>
      <xdr:col>5</xdr:col>
      <xdr:colOff>487680</xdr:colOff>
      <xdr:row>26</xdr:row>
      <xdr:rowOff>99060</xdr:rowOff>
    </xdr:to>
    <xdr:sp macro="" textlink="">
      <xdr:nvSpPr>
        <xdr:cNvPr id="16457" name="Line 73"/>
        <xdr:cNvSpPr>
          <a:spLocks noChangeShapeType="1"/>
        </xdr:cNvSpPr>
      </xdr:nvSpPr>
      <xdr:spPr bwMode="auto">
        <a:xfrm flipH="1">
          <a:off x="1889760" y="3947160"/>
          <a:ext cx="624840" cy="1447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129540</xdr:colOff>
      <xdr:row>24</xdr:row>
      <xdr:rowOff>137160</xdr:rowOff>
    </xdr:from>
    <xdr:to>
      <xdr:col>3</xdr:col>
      <xdr:colOff>381000</xdr:colOff>
      <xdr:row>26</xdr:row>
      <xdr:rowOff>53340</xdr:rowOff>
    </xdr:to>
    <xdr:sp macro="" textlink="">
      <xdr:nvSpPr>
        <xdr:cNvPr id="16459" name="Text Box 75"/>
        <xdr:cNvSpPr txBox="1">
          <a:spLocks noChangeArrowheads="1"/>
        </xdr:cNvSpPr>
      </xdr:nvSpPr>
      <xdr:spPr bwMode="auto">
        <a:xfrm>
          <a:off x="327660" y="3810000"/>
          <a:ext cx="86106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ctr" upright="1"/>
        <a:lstStyle/>
        <a:p>
          <a:pPr algn="ctr" rtl="0">
            <a:defRPr sz="1000"/>
          </a:pPr>
          <a:r>
            <a:rPr lang="en-GB" sz="800" b="0" i="0" u="none" strike="noStrike" baseline="0">
              <a:solidFill>
                <a:srgbClr val="000000"/>
              </a:solidFill>
              <a:latin typeface="Arial"/>
              <a:cs typeface="Arial"/>
            </a:rPr>
            <a:t>Planet surface</a:t>
          </a:r>
        </a:p>
      </xdr:txBody>
    </xdr:sp>
    <xdr:clientData/>
  </xdr:twoCellAnchor>
  <xdr:twoCellAnchor>
    <xdr:from>
      <xdr:col>3</xdr:col>
      <xdr:colOff>320040</xdr:colOff>
      <xdr:row>26</xdr:row>
      <xdr:rowOff>45720</xdr:rowOff>
    </xdr:from>
    <xdr:to>
      <xdr:col>3</xdr:col>
      <xdr:colOff>457200</xdr:colOff>
      <xdr:row>26</xdr:row>
      <xdr:rowOff>152400</xdr:rowOff>
    </xdr:to>
    <xdr:sp macro="" textlink="">
      <xdr:nvSpPr>
        <xdr:cNvPr id="16460" name="Line 76"/>
        <xdr:cNvSpPr>
          <a:spLocks noChangeShapeType="1"/>
        </xdr:cNvSpPr>
      </xdr:nvSpPr>
      <xdr:spPr bwMode="auto">
        <a:xfrm>
          <a:off x="1127760" y="4038600"/>
          <a:ext cx="137160" cy="1066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160020</xdr:colOff>
      <xdr:row>26</xdr:row>
      <xdr:rowOff>160020</xdr:rowOff>
    </xdr:from>
    <xdr:to>
      <xdr:col>14</xdr:col>
      <xdr:colOff>502920</xdr:colOff>
      <xdr:row>31</xdr:row>
      <xdr:rowOff>129540</xdr:rowOff>
    </xdr:to>
    <xdr:sp macro="" textlink="">
      <xdr:nvSpPr>
        <xdr:cNvPr id="18502" name="Text Box 70"/>
        <xdr:cNvSpPr txBox="1">
          <a:spLocks noChangeArrowheads="1"/>
        </xdr:cNvSpPr>
      </xdr:nvSpPr>
      <xdr:spPr bwMode="auto">
        <a:xfrm>
          <a:off x="4754880" y="4320540"/>
          <a:ext cx="3390900" cy="807720"/>
        </a:xfrm>
        <a:prstGeom prst="rect">
          <a:avLst/>
        </a:prstGeom>
        <a:solidFill>
          <a:srgbClr xmlns:mc="http://schemas.openxmlformats.org/markup-compatibility/2006" xmlns:a14="http://schemas.microsoft.com/office/drawing/2010/main" val="FFCC99" mc:Ignorable="a14" a14:legacySpreadsheetColorIndex="47"/>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Arial"/>
              <a:cs typeface="Arial"/>
            </a:rPr>
            <a:t>   Notice that if the mass of one Planet is increased its own acceleration does not change because the Force of attraction goes up in proportion, but the acceleration on the other Planet does increase.</a:t>
          </a:r>
        </a:p>
        <a:p>
          <a:pPr algn="l" rtl="0">
            <a:defRPr sz="1000"/>
          </a:pPr>
          <a:r>
            <a:rPr lang="en-GB" sz="800" b="0" i="0" u="none" strike="noStrike" baseline="0">
              <a:solidFill>
                <a:srgbClr val="000000"/>
              </a:solidFill>
              <a:latin typeface="Arial"/>
              <a:cs typeface="Arial"/>
            </a:rPr>
            <a:t>   Also, if mass is added to the smaller Planet the force increases by more than if the same mass is added to the larger Planet.</a:t>
          </a:r>
        </a:p>
      </xdr:txBody>
    </xdr:sp>
    <xdr:clientData/>
  </xdr:twoCellAnchor>
  <xdr:twoCellAnchor>
    <xdr:from>
      <xdr:col>12</xdr:col>
      <xdr:colOff>114300</xdr:colOff>
      <xdr:row>12</xdr:row>
      <xdr:rowOff>83820</xdr:rowOff>
    </xdr:from>
    <xdr:to>
      <xdr:col>14</xdr:col>
      <xdr:colOff>525780</xdr:colOff>
      <xdr:row>12</xdr:row>
      <xdr:rowOff>83820</xdr:rowOff>
    </xdr:to>
    <xdr:sp macro="" textlink="">
      <xdr:nvSpPr>
        <xdr:cNvPr id="18511" name="Line 79"/>
        <xdr:cNvSpPr>
          <a:spLocks noChangeShapeType="1"/>
        </xdr:cNvSpPr>
      </xdr:nvSpPr>
      <xdr:spPr bwMode="auto">
        <a:xfrm>
          <a:off x="6537960" y="1927860"/>
          <a:ext cx="1630680" cy="0"/>
        </a:xfrm>
        <a:prstGeom prst="line">
          <a:avLst/>
        </a:prstGeom>
        <a:noFill/>
        <a:ln w="12700">
          <a:solidFill>
            <a:srgbClr xmlns:mc="http://schemas.openxmlformats.org/markup-compatibility/2006" xmlns:a14="http://schemas.microsoft.com/office/drawing/2010/main" val="333333" mc:Ignorable="a14" a14:legacySpreadsheetColorIndex="63"/>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586740</xdr:colOff>
      <xdr:row>5</xdr:row>
      <xdr:rowOff>137160</xdr:rowOff>
    </xdr:from>
    <xdr:to>
      <xdr:col>12</xdr:col>
      <xdr:colOff>76200</xdr:colOff>
      <xdr:row>16</xdr:row>
      <xdr:rowOff>30480</xdr:rowOff>
    </xdr:to>
    <xdr:sp macro="" textlink="">
      <xdr:nvSpPr>
        <xdr:cNvPr id="18466" name="Line 34"/>
        <xdr:cNvSpPr>
          <a:spLocks noChangeShapeType="1"/>
        </xdr:cNvSpPr>
      </xdr:nvSpPr>
      <xdr:spPr bwMode="auto">
        <a:xfrm>
          <a:off x="5791200" y="822960"/>
          <a:ext cx="708660" cy="1706880"/>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106680</xdr:colOff>
      <xdr:row>16</xdr:row>
      <xdr:rowOff>106680</xdr:rowOff>
    </xdr:from>
    <xdr:to>
      <xdr:col>12</xdr:col>
      <xdr:colOff>114300</xdr:colOff>
      <xdr:row>16</xdr:row>
      <xdr:rowOff>106680</xdr:rowOff>
    </xdr:to>
    <xdr:sp macro="" textlink="">
      <xdr:nvSpPr>
        <xdr:cNvPr id="18467" name="Line 35"/>
        <xdr:cNvSpPr>
          <a:spLocks noChangeShapeType="1"/>
        </xdr:cNvSpPr>
      </xdr:nvSpPr>
      <xdr:spPr bwMode="auto">
        <a:xfrm>
          <a:off x="4701540" y="2651760"/>
          <a:ext cx="1836420" cy="0"/>
        </a:xfrm>
        <a:prstGeom prst="line">
          <a:avLst/>
        </a:prstGeom>
        <a:noFill/>
        <a:ln w="12700">
          <a:solidFill>
            <a:srgbClr xmlns:mc="http://schemas.openxmlformats.org/markup-compatibility/2006" xmlns:a14="http://schemas.microsoft.com/office/drawing/2010/main" val="333333" mc:Ignorable="a14" a14:legacySpreadsheetColorIndex="63"/>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213360</xdr:colOff>
      <xdr:row>6</xdr:row>
      <xdr:rowOff>15240</xdr:rowOff>
    </xdr:from>
    <xdr:to>
      <xdr:col>13</xdr:col>
      <xdr:colOff>289560</xdr:colOff>
      <xdr:row>12</xdr:row>
      <xdr:rowOff>0</xdr:rowOff>
    </xdr:to>
    <xdr:sp macro="" textlink="">
      <xdr:nvSpPr>
        <xdr:cNvPr id="18497" name="Line 65"/>
        <xdr:cNvSpPr>
          <a:spLocks noChangeShapeType="1"/>
        </xdr:cNvSpPr>
      </xdr:nvSpPr>
      <xdr:spPr bwMode="auto">
        <a:xfrm flipH="1">
          <a:off x="6637020" y="861060"/>
          <a:ext cx="685800" cy="9829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7620</xdr:colOff>
      <xdr:row>4</xdr:row>
      <xdr:rowOff>7620</xdr:rowOff>
    </xdr:from>
    <xdr:to>
      <xdr:col>12</xdr:col>
      <xdr:colOff>259080</xdr:colOff>
      <xdr:row>5</xdr:row>
      <xdr:rowOff>30480</xdr:rowOff>
    </xdr:to>
    <xdr:sp macro="" textlink="">
      <xdr:nvSpPr>
        <xdr:cNvPr id="18482" name="Text Box 50"/>
        <xdr:cNvSpPr txBox="1">
          <a:spLocks noChangeArrowheads="1"/>
        </xdr:cNvSpPr>
      </xdr:nvSpPr>
      <xdr:spPr bwMode="auto">
        <a:xfrm>
          <a:off x="6431280" y="533400"/>
          <a:ext cx="25146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en-GB" sz="1000" b="0" i="0" u="none" strike="noStrike" baseline="0">
              <a:solidFill>
                <a:srgbClr val="000000"/>
              </a:solidFill>
              <a:latin typeface="Arial"/>
              <a:cs typeface="Arial"/>
            </a:rPr>
            <a:t>V</a:t>
          </a:r>
          <a:r>
            <a:rPr lang="en-GB" sz="1000" b="0" i="0" u="none" strike="noStrike" baseline="-25000">
              <a:solidFill>
                <a:srgbClr val="000000"/>
              </a:solidFill>
              <a:latin typeface="Arial"/>
              <a:cs typeface="Arial"/>
            </a:rPr>
            <a:t>1</a:t>
          </a:r>
        </a:p>
      </xdr:txBody>
    </xdr:sp>
    <xdr:clientData/>
  </xdr:twoCellAnchor>
  <xdr:twoCellAnchor>
    <xdr:from>
      <xdr:col>12</xdr:col>
      <xdr:colOff>45720</xdr:colOff>
      <xdr:row>23</xdr:row>
      <xdr:rowOff>91440</xdr:rowOff>
    </xdr:from>
    <xdr:to>
      <xdr:col>12</xdr:col>
      <xdr:colOff>297180</xdr:colOff>
      <xdr:row>24</xdr:row>
      <xdr:rowOff>106680</xdr:rowOff>
    </xdr:to>
    <xdr:sp macro="" textlink="">
      <xdr:nvSpPr>
        <xdr:cNvPr id="18483" name="Text Box 51"/>
        <xdr:cNvSpPr txBox="1">
          <a:spLocks noChangeArrowheads="1"/>
        </xdr:cNvSpPr>
      </xdr:nvSpPr>
      <xdr:spPr bwMode="auto">
        <a:xfrm>
          <a:off x="6469380" y="3825240"/>
          <a:ext cx="25146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en-GB" sz="1000" b="0" i="0" u="none" strike="noStrike" baseline="0">
              <a:solidFill>
                <a:srgbClr val="000000"/>
              </a:solidFill>
              <a:latin typeface="Arial"/>
              <a:cs typeface="Arial"/>
            </a:rPr>
            <a:t>V</a:t>
          </a:r>
          <a:r>
            <a:rPr lang="en-GB" sz="1000" b="0" i="0" u="none" strike="noStrike" baseline="-25000">
              <a:solidFill>
                <a:srgbClr val="000000"/>
              </a:solidFill>
              <a:latin typeface="Arial"/>
              <a:cs typeface="Arial"/>
            </a:rPr>
            <a:t>2</a:t>
          </a:r>
        </a:p>
      </xdr:txBody>
    </xdr:sp>
    <xdr:clientData/>
  </xdr:twoCellAnchor>
  <xdr:twoCellAnchor>
    <xdr:from>
      <xdr:col>9</xdr:col>
      <xdr:colOff>533400</xdr:colOff>
      <xdr:row>5</xdr:row>
      <xdr:rowOff>121920</xdr:rowOff>
    </xdr:from>
    <xdr:to>
      <xdr:col>14</xdr:col>
      <xdr:colOff>297180</xdr:colOff>
      <xdr:row>25</xdr:row>
      <xdr:rowOff>22860</xdr:rowOff>
    </xdr:to>
    <xdr:grpSp>
      <xdr:nvGrpSpPr>
        <xdr:cNvPr id="18512" name="Group 80"/>
        <xdr:cNvGrpSpPr>
          <a:grpSpLocks/>
        </xdr:cNvGrpSpPr>
      </xdr:nvGrpSpPr>
      <xdr:grpSpPr bwMode="auto">
        <a:xfrm>
          <a:off x="5128260" y="807720"/>
          <a:ext cx="2811780" cy="3208020"/>
          <a:chOff x="531" y="114"/>
          <a:chExt cx="295" cy="329"/>
        </a:xfrm>
      </xdr:grpSpPr>
      <xdr:sp macro="" textlink="">
        <xdr:nvSpPr>
          <xdr:cNvPr id="18451" name="Oval 19"/>
          <xdr:cNvSpPr>
            <a:spLocks noChangeArrowheads="1"/>
          </xdr:cNvSpPr>
        </xdr:nvSpPr>
        <xdr:spPr bwMode="auto">
          <a:xfrm>
            <a:off x="646" y="121"/>
            <a:ext cx="64" cy="60"/>
          </a:xfrm>
          <a:prstGeom prst="ellipse">
            <a:avLst/>
          </a:prstGeom>
          <a:gradFill rotWithShape="1">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5E765E" mc:Ignorable="a14" a14:legacySpreadsheetColorIndex="42">
                  <a:gamma/>
                  <a:shade val="46275"/>
                  <a:invGamma/>
                </a:srgbClr>
              </a:gs>
            </a:gsLst>
            <a:lin ang="5400000" scaled="1"/>
          </a:gradFill>
          <a:ln w="9525">
            <a:solidFill>
              <a:srgbClr xmlns:mc="http://schemas.openxmlformats.org/markup-compatibility/2006" xmlns:a14="http://schemas.microsoft.com/office/drawing/2010/main" val="808080" mc:Ignorable="a14" a14:legacySpreadsheetColorIndex="23"/>
            </a:solidFill>
            <a:round/>
            <a:headEnd/>
            <a:tailEnd/>
          </a:ln>
        </xdr:spPr>
      </xdr:sp>
      <xdr:sp macro="" textlink="">
        <xdr:nvSpPr>
          <xdr:cNvPr id="18453" name="Oval 21"/>
          <xdr:cNvSpPr>
            <a:spLocks noChangeArrowheads="1"/>
          </xdr:cNvSpPr>
        </xdr:nvSpPr>
        <xdr:spPr bwMode="auto">
          <a:xfrm>
            <a:off x="633" y="311"/>
            <a:ext cx="93" cy="89"/>
          </a:xfrm>
          <a:prstGeom prst="ellipse">
            <a:avLst/>
          </a:prstGeom>
          <a:gradFill rotWithShape="1">
            <a:gsLst>
              <a:gs pos="0">
                <a:srgbClr xmlns:mc="http://schemas.openxmlformats.org/markup-compatibility/2006" xmlns:a14="http://schemas.microsoft.com/office/drawing/2010/main" val="99CCFF" mc:Ignorable="a14" a14:legacySpreadsheetColorIndex="44"/>
              </a:gs>
              <a:gs pos="100000">
                <a:srgbClr xmlns:mc="http://schemas.openxmlformats.org/markup-compatibility/2006" xmlns:a14="http://schemas.microsoft.com/office/drawing/2010/main" val="475E76" mc:Ignorable="a14" a14:legacySpreadsheetColorIndex="44">
                  <a:gamma/>
                  <a:shade val="46275"/>
                  <a:invGamma/>
                </a:srgbClr>
              </a:gs>
            </a:gsLst>
            <a:lin ang="5400000" scaled="1"/>
          </a:gradFill>
          <a:ln w="9525">
            <a:solidFill>
              <a:srgbClr xmlns:mc="http://schemas.openxmlformats.org/markup-compatibility/2006" xmlns:a14="http://schemas.microsoft.com/office/drawing/2010/main" val="808080" mc:Ignorable="a14" a14:legacySpreadsheetColorIndex="23"/>
            </a:solidFill>
            <a:round/>
            <a:headEnd/>
            <a:tailEnd/>
          </a:ln>
        </xdr:spPr>
      </xdr:sp>
      <xdr:sp macro="" textlink="">
        <xdr:nvSpPr>
          <xdr:cNvPr id="18454" name="Line 22"/>
          <xdr:cNvSpPr>
            <a:spLocks noChangeShapeType="1"/>
          </xdr:cNvSpPr>
        </xdr:nvSpPr>
        <xdr:spPr bwMode="auto">
          <a:xfrm>
            <a:off x="679" y="151"/>
            <a:ext cx="2" cy="209"/>
          </a:xfrm>
          <a:prstGeom prst="line">
            <a:avLst/>
          </a:prstGeom>
          <a:noFill/>
          <a:ln w="12700">
            <a:solidFill>
              <a:srgbClr xmlns:mc="http://schemas.openxmlformats.org/markup-compatibility/2006" xmlns:a14="http://schemas.microsoft.com/office/drawing/2010/main" val="333333" mc:Ignorable="a14" a14:legacySpreadsheetColorIndex="63"/>
            </a:solidFill>
            <a:prstDash val="dash"/>
            <a:round/>
            <a:headEnd/>
            <a:tailEnd/>
          </a:ln>
          <a:extLst>
            <a:ext uri="{909E8E84-426E-40DD-AFC4-6F175D3DCCD1}">
              <a14:hiddenFill xmlns:a14="http://schemas.microsoft.com/office/drawing/2010/main">
                <a:noFill/>
              </a14:hiddenFill>
            </a:ext>
          </a:extLst>
        </xdr:spPr>
      </xdr:sp>
      <xdr:grpSp>
        <xdr:nvGrpSpPr>
          <xdr:cNvPr id="18455" name="Group 23"/>
          <xdr:cNvGrpSpPr>
            <a:grpSpLocks/>
          </xdr:cNvGrpSpPr>
        </xdr:nvGrpSpPr>
        <xdr:grpSpPr bwMode="auto">
          <a:xfrm>
            <a:off x="674" y="293"/>
            <a:ext cx="12" cy="12"/>
            <a:chOff x="808" y="350"/>
            <a:chExt cx="12" cy="13"/>
          </a:xfrm>
        </xdr:grpSpPr>
        <xdr:sp macro="" textlink="">
          <xdr:nvSpPr>
            <xdr:cNvPr id="18456" name="Line 24"/>
            <xdr:cNvSpPr>
              <a:spLocks noChangeShapeType="1"/>
            </xdr:cNvSpPr>
          </xdr:nvSpPr>
          <xdr:spPr bwMode="auto">
            <a:xfrm flipH="1">
              <a:off x="808" y="350"/>
              <a:ext cx="12" cy="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457" name="Line 25"/>
            <xdr:cNvSpPr>
              <a:spLocks noChangeShapeType="1"/>
            </xdr:cNvSpPr>
          </xdr:nvSpPr>
          <xdr:spPr bwMode="auto">
            <a:xfrm>
              <a:off x="808" y="350"/>
              <a:ext cx="12" cy="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sp macro="" textlink="">
        <xdr:nvSpPr>
          <xdr:cNvPr id="18458" name="Oval 26"/>
          <xdr:cNvSpPr>
            <a:spLocks noChangeArrowheads="1"/>
          </xdr:cNvSpPr>
        </xdr:nvSpPr>
        <xdr:spPr bwMode="auto">
          <a:xfrm>
            <a:off x="620" y="244"/>
            <a:ext cx="118" cy="115"/>
          </a:xfrm>
          <a:prstGeom prst="ellipse">
            <a:avLst/>
          </a:prstGeom>
          <a:noFill/>
          <a:ln w="12700">
            <a:solidFill>
              <a:srgbClr xmlns:mc="http://schemas.openxmlformats.org/markup-compatibility/2006" xmlns:a14="http://schemas.microsoft.com/office/drawing/2010/main" val="0000FF" mc:Ignorable="a14" a14:legacySpreadsheetColorIndex="12"/>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8459" name="Oval 27"/>
          <xdr:cNvSpPr>
            <a:spLocks noChangeArrowheads="1"/>
          </xdr:cNvSpPr>
        </xdr:nvSpPr>
        <xdr:spPr bwMode="auto">
          <a:xfrm>
            <a:off x="531" y="151"/>
            <a:ext cx="295" cy="292"/>
          </a:xfrm>
          <a:prstGeom prst="ellipse">
            <a:avLst/>
          </a:prstGeom>
          <a:noFill/>
          <a:ln w="12700">
            <a:solidFill>
              <a:srgbClr xmlns:mc="http://schemas.openxmlformats.org/markup-compatibility/2006" xmlns:a14="http://schemas.microsoft.com/office/drawing/2010/main" val="008000" mc:Ignorable="a14" a14:legacySpreadsheetColorIndex="17"/>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8460" name="Line 28"/>
          <xdr:cNvSpPr>
            <a:spLocks noChangeShapeType="1"/>
          </xdr:cNvSpPr>
        </xdr:nvSpPr>
        <xdr:spPr bwMode="auto">
          <a:xfrm flipH="1">
            <a:off x="653" y="409"/>
            <a:ext cx="51" cy="0"/>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type="triangle" w="med" len="med"/>
          </a:ln>
          <a:extLst>
            <a:ext uri="{909E8E84-426E-40DD-AFC4-6F175D3DCCD1}">
              <a14:hiddenFill xmlns:a14="http://schemas.microsoft.com/office/drawing/2010/main">
                <a:noFill/>
              </a14:hiddenFill>
            </a:ext>
          </a:extLst>
        </xdr:spPr>
      </xdr:sp>
      <xdr:sp macro="" textlink="">
        <xdr:nvSpPr>
          <xdr:cNvPr id="18461" name="Line 29"/>
          <xdr:cNvSpPr>
            <a:spLocks noChangeShapeType="1"/>
          </xdr:cNvSpPr>
        </xdr:nvSpPr>
        <xdr:spPr bwMode="auto">
          <a:xfrm flipV="1">
            <a:off x="656" y="114"/>
            <a:ext cx="47" cy="0"/>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9</xdr:col>
      <xdr:colOff>312420</xdr:colOff>
      <xdr:row>2</xdr:row>
      <xdr:rowOff>167640</xdr:rowOff>
    </xdr:from>
    <xdr:to>
      <xdr:col>11</xdr:col>
      <xdr:colOff>259080</xdr:colOff>
      <xdr:row>5</xdr:row>
      <xdr:rowOff>121920</xdr:rowOff>
    </xdr:to>
    <xdr:sp macro="" textlink="">
      <xdr:nvSpPr>
        <xdr:cNvPr id="18463" name="Text Box 31"/>
        <xdr:cNvSpPr txBox="1">
          <a:spLocks noChangeArrowheads="1"/>
        </xdr:cNvSpPr>
      </xdr:nvSpPr>
      <xdr:spPr bwMode="auto">
        <a:xfrm>
          <a:off x="4907280" y="342900"/>
          <a:ext cx="1165860" cy="4648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800"/>
            </a:lnSpc>
            <a:defRPr sz="1000"/>
          </a:pPr>
          <a:r>
            <a:rPr lang="en-GB" sz="800" b="0" i="0" u="none" strike="noStrike" baseline="0">
              <a:solidFill>
                <a:srgbClr val="000000"/>
              </a:solidFill>
              <a:latin typeface="Arial"/>
              <a:cs typeface="Arial"/>
            </a:rPr>
            <a:t>Combined centre of gravity of the Planets</a:t>
          </a:r>
        </a:p>
      </xdr:txBody>
    </xdr:sp>
    <xdr:clientData/>
  </xdr:twoCellAnchor>
  <xdr:twoCellAnchor>
    <xdr:from>
      <xdr:col>11</xdr:col>
      <xdr:colOff>457200</xdr:colOff>
      <xdr:row>6</xdr:row>
      <xdr:rowOff>106680</xdr:rowOff>
    </xdr:from>
    <xdr:to>
      <xdr:col>12</xdr:col>
      <xdr:colOff>388620</xdr:colOff>
      <xdr:row>7</xdr:row>
      <xdr:rowOff>129540</xdr:rowOff>
    </xdr:to>
    <xdr:sp macro="" textlink="">
      <xdr:nvSpPr>
        <xdr:cNvPr id="18464" name="Text Box 32"/>
        <xdr:cNvSpPr txBox="1">
          <a:spLocks noChangeArrowheads="1"/>
        </xdr:cNvSpPr>
      </xdr:nvSpPr>
      <xdr:spPr bwMode="auto">
        <a:xfrm>
          <a:off x="6271260" y="952500"/>
          <a:ext cx="54102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GB" sz="800" b="0" i="0" u="none" strike="noStrike" baseline="0">
              <a:solidFill>
                <a:srgbClr val="000000"/>
              </a:solidFill>
              <a:latin typeface="Arial"/>
              <a:cs typeface="Arial"/>
            </a:rPr>
            <a:t>Planet 1</a:t>
          </a:r>
        </a:p>
      </xdr:txBody>
    </xdr:sp>
    <xdr:clientData/>
  </xdr:twoCellAnchor>
  <xdr:twoCellAnchor>
    <xdr:from>
      <xdr:col>11</xdr:col>
      <xdr:colOff>441960</xdr:colOff>
      <xdr:row>20</xdr:row>
      <xdr:rowOff>91440</xdr:rowOff>
    </xdr:from>
    <xdr:to>
      <xdr:col>12</xdr:col>
      <xdr:colOff>426720</xdr:colOff>
      <xdr:row>21</xdr:row>
      <xdr:rowOff>121920</xdr:rowOff>
    </xdr:to>
    <xdr:sp macro="" textlink="">
      <xdr:nvSpPr>
        <xdr:cNvPr id="18465" name="Text Box 33"/>
        <xdr:cNvSpPr txBox="1">
          <a:spLocks noChangeArrowheads="1"/>
        </xdr:cNvSpPr>
      </xdr:nvSpPr>
      <xdr:spPr bwMode="auto">
        <a:xfrm>
          <a:off x="6256020" y="3314700"/>
          <a:ext cx="59436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GB" sz="800" b="0" i="0" u="none" strike="noStrike" baseline="0">
              <a:solidFill>
                <a:srgbClr val="000000"/>
              </a:solidFill>
              <a:latin typeface="Arial"/>
              <a:cs typeface="Arial"/>
            </a:rPr>
            <a:t>Planet 2</a:t>
          </a:r>
        </a:p>
      </xdr:txBody>
    </xdr:sp>
    <xdr:clientData/>
  </xdr:twoCellAnchor>
  <xdr:twoCellAnchor>
    <xdr:from>
      <xdr:col>9</xdr:col>
      <xdr:colOff>350520</xdr:colOff>
      <xdr:row>16</xdr:row>
      <xdr:rowOff>121920</xdr:rowOff>
    </xdr:from>
    <xdr:to>
      <xdr:col>9</xdr:col>
      <xdr:colOff>350520</xdr:colOff>
      <xdr:row>20</xdr:row>
      <xdr:rowOff>53340</xdr:rowOff>
    </xdr:to>
    <xdr:sp macro="" textlink="">
      <xdr:nvSpPr>
        <xdr:cNvPr id="18469" name="Line 37"/>
        <xdr:cNvSpPr>
          <a:spLocks noChangeShapeType="1"/>
        </xdr:cNvSpPr>
      </xdr:nvSpPr>
      <xdr:spPr bwMode="auto">
        <a:xfrm flipV="1">
          <a:off x="4945380" y="2667000"/>
          <a:ext cx="0" cy="609600"/>
        </a:xfrm>
        <a:prstGeom prst="line">
          <a:avLst/>
        </a:prstGeom>
        <a:noFill/>
        <a:ln w="9525">
          <a:solidFill>
            <a:srgbClr xmlns:mc="http://schemas.openxmlformats.org/markup-compatibility/2006" xmlns:a14="http://schemas.microsoft.com/office/drawing/2010/main" val="333333" mc:Ignorable="a14" a14:legacySpreadsheetColorIndex="63"/>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350520</xdr:colOff>
      <xdr:row>8</xdr:row>
      <xdr:rowOff>45720</xdr:rowOff>
    </xdr:from>
    <xdr:to>
      <xdr:col>9</xdr:col>
      <xdr:colOff>350520</xdr:colOff>
      <xdr:row>16</xdr:row>
      <xdr:rowOff>91440</xdr:rowOff>
    </xdr:to>
    <xdr:sp macro="" textlink="">
      <xdr:nvSpPr>
        <xdr:cNvPr id="18470" name="Line 38"/>
        <xdr:cNvSpPr>
          <a:spLocks noChangeShapeType="1"/>
        </xdr:cNvSpPr>
      </xdr:nvSpPr>
      <xdr:spPr bwMode="auto">
        <a:xfrm flipV="1">
          <a:off x="4945380" y="1226820"/>
          <a:ext cx="0" cy="1409700"/>
        </a:xfrm>
        <a:prstGeom prst="line">
          <a:avLst/>
        </a:prstGeom>
        <a:noFill/>
        <a:ln w="9525">
          <a:solidFill>
            <a:srgbClr xmlns:mc="http://schemas.openxmlformats.org/markup-compatibility/2006" xmlns:a14="http://schemas.microsoft.com/office/drawing/2010/main" val="333333" mc:Ignorable="a14" a14:legacySpreadsheetColorIndex="63"/>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236220</xdr:colOff>
      <xdr:row>8</xdr:row>
      <xdr:rowOff>45720</xdr:rowOff>
    </xdr:from>
    <xdr:to>
      <xdr:col>9</xdr:col>
      <xdr:colOff>236220</xdr:colOff>
      <xdr:row>20</xdr:row>
      <xdr:rowOff>53340</xdr:rowOff>
    </xdr:to>
    <xdr:sp macro="" textlink="">
      <xdr:nvSpPr>
        <xdr:cNvPr id="18472" name="Line 40"/>
        <xdr:cNvSpPr>
          <a:spLocks noChangeShapeType="1"/>
        </xdr:cNvSpPr>
      </xdr:nvSpPr>
      <xdr:spPr bwMode="auto">
        <a:xfrm flipV="1">
          <a:off x="4831080" y="1226820"/>
          <a:ext cx="0" cy="2049780"/>
        </a:xfrm>
        <a:prstGeom prst="line">
          <a:avLst/>
        </a:prstGeom>
        <a:noFill/>
        <a:ln w="9525">
          <a:solidFill>
            <a:srgbClr xmlns:mc="http://schemas.openxmlformats.org/markup-compatibility/2006" xmlns:a14="http://schemas.microsoft.com/office/drawing/2010/main" val="333333" mc:Ignorable="a14" a14:legacySpreadsheetColorIndex="63"/>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53340</xdr:colOff>
      <xdr:row>13</xdr:row>
      <xdr:rowOff>144780</xdr:rowOff>
    </xdr:from>
    <xdr:to>
      <xdr:col>9</xdr:col>
      <xdr:colOff>251460</xdr:colOff>
      <xdr:row>14</xdr:row>
      <xdr:rowOff>160020</xdr:rowOff>
    </xdr:to>
    <xdr:sp macro="" textlink="">
      <xdr:nvSpPr>
        <xdr:cNvPr id="18475" name="Text Box 43"/>
        <xdr:cNvSpPr txBox="1">
          <a:spLocks noChangeArrowheads="1"/>
        </xdr:cNvSpPr>
      </xdr:nvSpPr>
      <xdr:spPr bwMode="auto">
        <a:xfrm>
          <a:off x="4648200" y="2164080"/>
          <a:ext cx="19812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en-GB" sz="1000" b="0" i="0" u="none" strike="noStrike" baseline="0">
              <a:solidFill>
                <a:srgbClr val="000000"/>
              </a:solidFill>
              <a:latin typeface="Arial"/>
              <a:cs typeface="Arial"/>
            </a:rPr>
            <a:t>R</a:t>
          </a:r>
        </a:p>
      </xdr:txBody>
    </xdr:sp>
    <xdr:clientData/>
  </xdr:twoCellAnchor>
  <xdr:twoCellAnchor>
    <xdr:from>
      <xdr:col>9</xdr:col>
      <xdr:colOff>373380</xdr:colOff>
      <xdr:row>18</xdr:row>
      <xdr:rowOff>7620</xdr:rowOff>
    </xdr:from>
    <xdr:to>
      <xdr:col>9</xdr:col>
      <xdr:colOff>601980</xdr:colOff>
      <xdr:row>19</xdr:row>
      <xdr:rowOff>114300</xdr:rowOff>
    </xdr:to>
    <xdr:sp macro="" textlink="">
      <xdr:nvSpPr>
        <xdr:cNvPr id="18478" name="Text Box 46"/>
        <xdr:cNvSpPr txBox="1">
          <a:spLocks noChangeArrowheads="1"/>
        </xdr:cNvSpPr>
      </xdr:nvSpPr>
      <xdr:spPr bwMode="auto">
        <a:xfrm>
          <a:off x="4968240" y="2880360"/>
          <a:ext cx="2286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en-GB" sz="1000" b="0" i="0" u="none" strike="noStrike" baseline="0">
              <a:solidFill>
                <a:srgbClr val="000000"/>
              </a:solidFill>
              <a:latin typeface="Arial"/>
              <a:cs typeface="Arial"/>
            </a:rPr>
            <a:t>R</a:t>
          </a:r>
          <a:r>
            <a:rPr lang="en-GB" sz="1000" b="0" i="0" u="none" strike="noStrike" baseline="-25000">
              <a:solidFill>
                <a:srgbClr val="000000"/>
              </a:solidFill>
              <a:latin typeface="Arial"/>
              <a:cs typeface="Arial"/>
            </a:rPr>
            <a:t>2</a:t>
          </a:r>
        </a:p>
      </xdr:txBody>
    </xdr:sp>
    <xdr:clientData/>
  </xdr:twoCellAnchor>
  <xdr:twoCellAnchor>
    <xdr:from>
      <xdr:col>9</xdr:col>
      <xdr:colOff>373380</xdr:colOff>
      <xdr:row>12</xdr:row>
      <xdr:rowOff>22860</xdr:rowOff>
    </xdr:from>
    <xdr:to>
      <xdr:col>9</xdr:col>
      <xdr:colOff>601980</xdr:colOff>
      <xdr:row>13</xdr:row>
      <xdr:rowOff>83820</xdr:rowOff>
    </xdr:to>
    <xdr:sp macro="" textlink="">
      <xdr:nvSpPr>
        <xdr:cNvPr id="18479" name="Text Box 47"/>
        <xdr:cNvSpPr txBox="1">
          <a:spLocks noChangeArrowheads="1"/>
        </xdr:cNvSpPr>
      </xdr:nvSpPr>
      <xdr:spPr bwMode="auto">
        <a:xfrm>
          <a:off x="4968240" y="1866900"/>
          <a:ext cx="22860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en-GB" sz="1000" b="0" i="0" u="none" strike="noStrike" baseline="0">
              <a:solidFill>
                <a:srgbClr val="000000"/>
              </a:solidFill>
              <a:latin typeface="Arial"/>
              <a:cs typeface="Arial"/>
            </a:rPr>
            <a:t>R</a:t>
          </a:r>
          <a:r>
            <a:rPr lang="en-GB" sz="1000" b="0" i="0" u="none" strike="noStrike" baseline="-25000">
              <a:solidFill>
                <a:srgbClr val="000000"/>
              </a:solidFill>
              <a:latin typeface="Arial"/>
              <a:cs typeface="Arial"/>
            </a:rPr>
            <a:t>1</a:t>
          </a:r>
        </a:p>
      </xdr:txBody>
    </xdr:sp>
    <xdr:clientData/>
  </xdr:twoCellAnchor>
  <xdr:twoCellAnchor>
    <xdr:from>
      <xdr:col>12</xdr:col>
      <xdr:colOff>30480</xdr:colOff>
      <xdr:row>10</xdr:row>
      <xdr:rowOff>144780</xdr:rowOff>
    </xdr:from>
    <xdr:to>
      <xdr:col>12</xdr:col>
      <xdr:colOff>213360</xdr:colOff>
      <xdr:row>13</xdr:row>
      <xdr:rowOff>22860</xdr:rowOff>
    </xdr:to>
    <xdr:grpSp>
      <xdr:nvGrpSpPr>
        <xdr:cNvPr id="18540" name="Group 108"/>
        <xdr:cNvGrpSpPr>
          <a:grpSpLocks/>
        </xdr:cNvGrpSpPr>
      </xdr:nvGrpSpPr>
      <xdr:grpSpPr bwMode="auto">
        <a:xfrm>
          <a:off x="6454140" y="1638300"/>
          <a:ext cx="182880" cy="381000"/>
          <a:chOff x="669" y="172"/>
          <a:chExt cx="19" cy="39"/>
        </a:xfrm>
      </xdr:grpSpPr>
      <xdr:sp macro="" textlink="">
        <xdr:nvSpPr>
          <xdr:cNvPr id="18491" name="Rectangle 59"/>
          <xdr:cNvSpPr>
            <a:spLocks noChangeArrowheads="1"/>
          </xdr:cNvSpPr>
        </xdr:nvSpPr>
        <xdr:spPr bwMode="auto">
          <a:xfrm>
            <a:off x="675" y="190"/>
            <a:ext cx="7" cy="21"/>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8492" name="AutoShape 60"/>
          <xdr:cNvSpPr>
            <a:spLocks noChangeArrowheads="1"/>
          </xdr:cNvSpPr>
        </xdr:nvSpPr>
        <xdr:spPr bwMode="auto">
          <a:xfrm>
            <a:off x="675" y="172"/>
            <a:ext cx="7" cy="18"/>
          </a:xfrm>
          <a:prstGeom prst="triangle">
            <a:avLst>
              <a:gd name="adj" fmla="val 50000"/>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8493" name="AutoShape 61"/>
          <xdr:cNvSpPr>
            <a:spLocks noChangeArrowheads="1"/>
          </xdr:cNvSpPr>
        </xdr:nvSpPr>
        <xdr:spPr bwMode="auto">
          <a:xfrm>
            <a:off x="682" y="202"/>
            <a:ext cx="6" cy="9"/>
          </a:xfrm>
          <a:prstGeom prst="rtTriangle">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8494" name="AutoShape 62"/>
          <xdr:cNvSpPr>
            <a:spLocks noChangeArrowheads="1"/>
          </xdr:cNvSpPr>
        </xdr:nvSpPr>
        <xdr:spPr bwMode="auto">
          <a:xfrm flipH="1">
            <a:off x="669" y="202"/>
            <a:ext cx="6" cy="9"/>
          </a:xfrm>
          <a:prstGeom prst="rtTriangle">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13</xdr:col>
      <xdr:colOff>0</xdr:colOff>
      <xdr:row>1</xdr:row>
      <xdr:rowOff>114300</xdr:rowOff>
    </xdr:from>
    <xdr:to>
      <xdr:col>14</xdr:col>
      <xdr:colOff>449580</xdr:colOff>
      <xdr:row>6</xdr:row>
      <xdr:rowOff>30480</xdr:rowOff>
    </xdr:to>
    <xdr:sp macro="" textlink="">
      <xdr:nvSpPr>
        <xdr:cNvPr id="18496" name="Text Box 64"/>
        <xdr:cNvSpPr txBox="1">
          <a:spLocks noChangeArrowheads="1"/>
        </xdr:cNvSpPr>
      </xdr:nvSpPr>
      <xdr:spPr bwMode="auto">
        <a:xfrm>
          <a:off x="7033260" y="167640"/>
          <a:ext cx="1059180" cy="7086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Point where the pull on a Spacecraft is the same from both Planets</a:t>
          </a:r>
        </a:p>
      </xdr:txBody>
    </xdr:sp>
    <xdr:clientData/>
  </xdr:twoCellAnchor>
  <xdr:twoCellAnchor>
    <xdr:from>
      <xdr:col>14</xdr:col>
      <xdr:colOff>381000</xdr:colOff>
      <xdr:row>8</xdr:row>
      <xdr:rowOff>15240</xdr:rowOff>
    </xdr:from>
    <xdr:to>
      <xdr:col>14</xdr:col>
      <xdr:colOff>381000</xdr:colOff>
      <xdr:row>12</xdr:row>
      <xdr:rowOff>60960</xdr:rowOff>
    </xdr:to>
    <xdr:sp macro="" textlink="">
      <xdr:nvSpPr>
        <xdr:cNvPr id="18506" name="Line 74"/>
        <xdr:cNvSpPr>
          <a:spLocks noChangeShapeType="1"/>
        </xdr:cNvSpPr>
      </xdr:nvSpPr>
      <xdr:spPr bwMode="auto">
        <a:xfrm>
          <a:off x="8023860" y="1196340"/>
          <a:ext cx="0" cy="7086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381000</xdr:colOff>
      <xdr:row>12</xdr:row>
      <xdr:rowOff>106680</xdr:rowOff>
    </xdr:from>
    <xdr:to>
      <xdr:col>14</xdr:col>
      <xdr:colOff>381000</xdr:colOff>
      <xdr:row>20</xdr:row>
      <xdr:rowOff>22860</xdr:rowOff>
    </xdr:to>
    <xdr:sp macro="" textlink="">
      <xdr:nvSpPr>
        <xdr:cNvPr id="18507" name="Line 75"/>
        <xdr:cNvSpPr>
          <a:spLocks noChangeShapeType="1"/>
        </xdr:cNvSpPr>
      </xdr:nvSpPr>
      <xdr:spPr bwMode="auto">
        <a:xfrm>
          <a:off x="8023860" y="1950720"/>
          <a:ext cx="0" cy="1295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419100</xdr:colOff>
      <xdr:row>9</xdr:row>
      <xdr:rowOff>121920</xdr:rowOff>
    </xdr:from>
    <xdr:to>
      <xdr:col>15</xdr:col>
      <xdr:colOff>30480</xdr:colOff>
      <xdr:row>11</xdr:row>
      <xdr:rowOff>22860</xdr:rowOff>
    </xdr:to>
    <xdr:sp macro="" textlink="">
      <xdr:nvSpPr>
        <xdr:cNvPr id="18508" name="Text Box 76"/>
        <xdr:cNvSpPr txBox="1">
          <a:spLocks noChangeArrowheads="1"/>
        </xdr:cNvSpPr>
      </xdr:nvSpPr>
      <xdr:spPr bwMode="auto">
        <a:xfrm>
          <a:off x="8061960" y="1463040"/>
          <a:ext cx="22098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en-GB" sz="1000" b="0" i="0" u="none" strike="noStrike" baseline="0">
              <a:solidFill>
                <a:srgbClr val="000000"/>
              </a:solidFill>
              <a:latin typeface="Arial"/>
              <a:cs typeface="Arial"/>
            </a:rPr>
            <a:t>D</a:t>
          </a:r>
          <a:r>
            <a:rPr lang="en-GB" sz="1000" b="0" i="0" u="none" strike="noStrike" baseline="-25000">
              <a:solidFill>
                <a:srgbClr val="000000"/>
              </a:solidFill>
              <a:latin typeface="Arial"/>
              <a:cs typeface="Arial"/>
            </a:rPr>
            <a:t>1</a:t>
          </a:r>
        </a:p>
      </xdr:txBody>
    </xdr:sp>
    <xdr:clientData/>
  </xdr:twoCellAnchor>
  <xdr:twoCellAnchor>
    <xdr:from>
      <xdr:col>14</xdr:col>
      <xdr:colOff>403860</xdr:colOff>
      <xdr:row>15</xdr:row>
      <xdr:rowOff>99060</xdr:rowOff>
    </xdr:from>
    <xdr:to>
      <xdr:col>15</xdr:col>
      <xdr:colOff>68580</xdr:colOff>
      <xdr:row>16</xdr:row>
      <xdr:rowOff>129540</xdr:rowOff>
    </xdr:to>
    <xdr:sp macro="" textlink="">
      <xdr:nvSpPr>
        <xdr:cNvPr id="18509" name="Text Box 77"/>
        <xdr:cNvSpPr txBox="1">
          <a:spLocks noChangeArrowheads="1"/>
        </xdr:cNvSpPr>
      </xdr:nvSpPr>
      <xdr:spPr bwMode="auto">
        <a:xfrm>
          <a:off x="8046720" y="2468880"/>
          <a:ext cx="27432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en-GB" sz="1000" b="0" i="0" u="none" strike="noStrike" baseline="0">
              <a:solidFill>
                <a:srgbClr val="000000"/>
              </a:solidFill>
              <a:latin typeface="Arial"/>
              <a:cs typeface="Arial"/>
            </a:rPr>
            <a:t>D</a:t>
          </a:r>
          <a:r>
            <a:rPr lang="en-GB" sz="1000" b="0" i="0" u="none" strike="noStrike" baseline="-25000">
              <a:solidFill>
                <a:srgbClr val="000000"/>
              </a:solidFill>
              <a:latin typeface="Arial"/>
              <a:cs typeface="Arial"/>
            </a:rPr>
            <a:t>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68580</xdr:colOff>
      <xdr:row>11</xdr:row>
      <xdr:rowOff>38100</xdr:rowOff>
    </xdr:from>
    <xdr:to>
      <xdr:col>6</xdr:col>
      <xdr:colOff>579120</xdr:colOff>
      <xdr:row>29</xdr:row>
      <xdr:rowOff>60960</xdr:rowOff>
    </xdr:to>
    <xdr:sp macro="" textlink="">
      <xdr:nvSpPr>
        <xdr:cNvPr id="20488" name="Oval 8"/>
        <xdr:cNvSpPr>
          <a:spLocks noChangeArrowheads="1"/>
        </xdr:cNvSpPr>
      </xdr:nvSpPr>
      <xdr:spPr bwMode="auto">
        <a:xfrm>
          <a:off x="236220" y="1783080"/>
          <a:ext cx="2987040" cy="3040380"/>
        </a:xfrm>
        <a:prstGeom prst="ellipse">
          <a:avLst/>
        </a:prstGeom>
        <a:noFill/>
        <a:ln w="9525">
          <a:solidFill>
            <a:srgbClr xmlns:mc="http://schemas.openxmlformats.org/markup-compatibility/2006" xmlns:a14="http://schemas.microsoft.com/office/drawing/2010/main" val="333333" mc:Ignorable="a14" a14:legacySpreadsheetColorIndex="63"/>
          </a:solidFill>
          <a:prstDash val="lg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0</xdr:colOff>
      <xdr:row>4</xdr:row>
      <xdr:rowOff>68580</xdr:rowOff>
    </xdr:from>
    <xdr:to>
      <xdr:col>10</xdr:col>
      <xdr:colOff>304800</xdr:colOff>
      <xdr:row>11</xdr:row>
      <xdr:rowOff>22860</xdr:rowOff>
    </xdr:to>
    <xdr:sp macro="" textlink="">
      <xdr:nvSpPr>
        <xdr:cNvPr id="20481" name="Text Box 1"/>
        <xdr:cNvSpPr txBox="1">
          <a:spLocks noChangeArrowheads="1"/>
        </xdr:cNvSpPr>
      </xdr:nvSpPr>
      <xdr:spPr bwMode="auto">
        <a:xfrm>
          <a:off x="3253740" y="640080"/>
          <a:ext cx="2133600" cy="112776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defRPr sz="1000"/>
          </a:pPr>
          <a:r>
            <a:rPr lang="en-GB" sz="800" b="0" i="0" u="none" strike="noStrike" baseline="0">
              <a:solidFill>
                <a:srgbClr val="000000"/>
              </a:solidFill>
              <a:latin typeface="Arial"/>
              <a:cs typeface="Arial"/>
            </a:rPr>
            <a:t>For very long duration manned missions, such as a trip to Mars, it may be necessary to create an "artificial gravity" for the Astronauts for a large part of the mission. This could be accomplished by spinning all or part of the space vehicle to produce an acceleration of "1g" in the crew cabins.</a:t>
          </a:r>
        </a:p>
      </xdr:txBody>
    </xdr:sp>
    <xdr:clientData/>
  </xdr:twoCellAnchor>
  <xdr:twoCellAnchor>
    <xdr:from>
      <xdr:col>4</xdr:col>
      <xdr:colOff>68580</xdr:colOff>
      <xdr:row>18</xdr:row>
      <xdr:rowOff>121920</xdr:rowOff>
    </xdr:from>
    <xdr:to>
      <xdr:col>4</xdr:col>
      <xdr:colOff>601980</xdr:colOff>
      <xdr:row>21</xdr:row>
      <xdr:rowOff>144780</xdr:rowOff>
    </xdr:to>
    <xdr:sp macro="" textlink="">
      <xdr:nvSpPr>
        <xdr:cNvPr id="20482" name="Oval 2"/>
        <xdr:cNvSpPr>
          <a:spLocks noChangeArrowheads="1"/>
        </xdr:cNvSpPr>
      </xdr:nvSpPr>
      <xdr:spPr bwMode="auto">
        <a:xfrm>
          <a:off x="1455420" y="3040380"/>
          <a:ext cx="533400" cy="525780"/>
        </a:xfrm>
        <a:prstGeom prst="ellipse">
          <a:avLst/>
        </a:prstGeom>
        <a:gradFill rotWithShape="1">
          <a:gsLst>
            <a:gs pos="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9</xdr:col>
      <xdr:colOff>152400</xdr:colOff>
      <xdr:row>18</xdr:row>
      <xdr:rowOff>121920</xdr:rowOff>
    </xdr:from>
    <xdr:to>
      <xdr:col>10</xdr:col>
      <xdr:colOff>76200</xdr:colOff>
      <xdr:row>21</xdr:row>
      <xdr:rowOff>144780</xdr:rowOff>
    </xdr:to>
    <xdr:sp macro="" textlink="">
      <xdr:nvSpPr>
        <xdr:cNvPr id="20483" name="Oval 3"/>
        <xdr:cNvSpPr>
          <a:spLocks noChangeArrowheads="1"/>
        </xdr:cNvSpPr>
      </xdr:nvSpPr>
      <xdr:spPr bwMode="auto">
        <a:xfrm>
          <a:off x="4625340" y="3040380"/>
          <a:ext cx="533400" cy="525780"/>
        </a:xfrm>
        <a:prstGeom prst="ellipse">
          <a:avLst/>
        </a:prstGeom>
        <a:gradFill rotWithShape="1">
          <a:gsLst>
            <a:gs pos="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289560</xdr:colOff>
      <xdr:row>12</xdr:row>
      <xdr:rowOff>60960</xdr:rowOff>
    </xdr:from>
    <xdr:to>
      <xdr:col>4</xdr:col>
      <xdr:colOff>381000</xdr:colOff>
      <xdr:row>18</xdr:row>
      <xdr:rowOff>121920</xdr:rowOff>
    </xdr:to>
    <xdr:sp macro="" textlink="">
      <xdr:nvSpPr>
        <xdr:cNvPr id="20484" name="Rectangle 4"/>
        <xdr:cNvSpPr>
          <a:spLocks noChangeArrowheads="1"/>
        </xdr:cNvSpPr>
      </xdr:nvSpPr>
      <xdr:spPr bwMode="auto">
        <a:xfrm>
          <a:off x="1676400" y="1973580"/>
          <a:ext cx="91440" cy="1066800"/>
        </a:xfrm>
        <a:prstGeom prst="rect">
          <a:avLst/>
        </a:prstGeom>
        <a:gradFill rotWithShape="1">
          <a:gsLst>
            <a:gs pos="0">
              <a:srgbClr xmlns:mc="http://schemas.openxmlformats.org/markup-compatibility/2006" xmlns:a14="http://schemas.microsoft.com/office/drawing/2010/main" val="3B3B3B" mc:Ignorable="a14" a14:legacySpreadsheetColorIndex="23">
                <a:gamma/>
                <a:shade val="46275"/>
                <a:invGamma/>
              </a:srgbClr>
            </a:gs>
            <a:gs pos="50000">
              <a:srgbClr xmlns:mc="http://schemas.openxmlformats.org/markup-compatibility/2006" xmlns:a14="http://schemas.microsoft.com/office/drawing/2010/main" val="808080" mc:Ignorable="a14" a14:legacySpreadsheetColorIndex="23"/>
            </a:gs>
            <a:gs pos="100000">
              <a:srgbClr xmlns:mc="http://schemas.openxmlformats.org/markup-compatibility/2006" xmlns:a14="http://schemas.microsoft.com/office/drawing/2010/main" val="3B3B3B" mc:Ignorable="a14" a14:legacySpreadsheetColorIndex="23">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144780</xdr:colOff>
      <xdr:row>10</xdr:row>
      <xdr:rowOff>22860</xdr:rowOff>
    </xdr:from>
    <xdr:to>
      <xdr:col>4</xdr:col>
      <xdr:colOff>525780</xdr:colOff>
      <xdr:row>12</xdr:row>
      <xdr:rowOff>68580</xdr:rowOff>
    </xdr:to>
    <xdr:sp macro="" textlink="">
      <xdr:nvSpPr>
        <xdr:cNvPr id="20485" name="Oval 5"/>
        <xdr:cNvSpPr>
          <a:spLocks noChangeArrowheads="1"/>
        </xdr:cNvSpPr>
      </xdr:nvSpPr>
      <xdr:spPr bwMode="auto">
        <a:xfrm>
          <a:off x="1531620" y="1600200"/>
          <a:ext cx="381000" cy="381000"/>
        </a:xfrm>
        <a:prstGeom prst="ellipse">
          <a:avLst/>
        </a:prstGeom>
        <a:gradFill rotWithShape="1">
          <a:gsLst>
            <a:gs pos="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289560</xdr:colOff>
      <xdr:row>21</xdr:row>
      <xdr:rowOff>137160</xdr:rowOff>
    </xdr:from>
    <xdr:to>
      <xdr:col>4</xdr:col>
      <xdr:colOff>381000</xdr:colOff>
      <xdr:row>28</xdr:row>
      <xdr:rowOff>30480</xdr:rowOff>
    </xdr:to>
    <xdr:sp macro="" textlink="">
      <xdr:nvSpPr>
        <xdr:cNvPr id="20486" name="Rectangle 6"/>
        <xdr:cNvSpPr>
          <a:spLocks noChangeArrowheads="1"/>
        </xdr:cNvSpPr>
      </xdr:nvSpPr>
      <xdr:spPr bwMode="auto">
        <a:xfrm>
          <a:off x="1676400" y="3558540"/>
          <a:ext cx="91440" cy="1066800"/>
        </a:xfrm>
        <a:prstGeom prst="rect">
          <a:avLst/>
        </a:prstGeom>
        <a:gradFill rotWithShape="1">
          <a:gsLst>
            <a:gs pos="0">
              <a:srgbClr xmlns:mc="http://schemas.openxmlformats.org/markup-compatibility/2006" xmlns:a14="http://schemas.microsoft.com/office/drawing/2010/main" val="3B3B3B" mc:Ignorable="a14" a14:legacySpreadsheetColorIndex="23">
                <a:gamma/>
                <a:shade val="46275"/>
                <a:invGamma/>
              </a:srgbClr>
            </a:gs>
            <a:gs pos="50000">
              <a:srgbClr xmlns:mc="http://schemas.openxmlformats.org/markup-compatibility/2006" xmlns:a14="http://schemas.microsoft.com/office/drawing/2010/main" val="808080" mc:Ignorable="a14" a14:legacySpreadsheetColorIndex="23"/>
            </a:gs>
            <a:gs pos="100000">
              <a:srgbClr xmlns:mc="http://schemas.openxmlformats.org/markup-compatibility/2006" xmlns:a14="http://schemas.microsoft.com/office/drawing/2010/main" val="3B3B3B" mc:Ignorable="a14" a14:legacySpreadsheetColorIndex="23">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144780</xdr:colOff>
      <xdr:row>28</xdr:row>
      <xdr:rowOff>22860</xdr:rowOff>
    </xdr:from>
    <xdr:to>
      <xdr:col>4</xdr:col>
      <xdr:colOff>525780</xdr:colOff>
      <xdr:row>30</xdr:row>
      <xdr:rowOff>68580</xdr:rowOff>
    </xdr:to>
    <xdr:sp macro="" textlink="">
      <xdr:nvSpPr>
        <xdr:cNvPr id="20487" name="Oval 7"/>
        <xdr:cNvSpPr>
          <a:spLocks noChangeArrowheads="1"/>
        </xdr:cNvSpPr>
      </xdr:nvSpPr>
      <xdr:spPr bwMode="auto">
        <a:xfrm>
          <a:off x="1531620" y="4617720"/>
          <a:ext cx="381000" cy="381000"/>
        </a:xfrm>
        <a:prstGeom prst="ellipse">
          <a:avLst/>
        </a:prstGeom>
        <a:gradFill rotWithShape="1">
          <a:gsLst>
            <a:gs pos="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11</xdr:col>
      <xdr:colOff>403860</xdr:colOff>
      <xdr:row>12</xdr:row>
      <xdr:rowOff>60960</xdr:rowOff>
    </xdr:from>
    <xdr:to>
      <xdr:col>11</xdr:col>
      <xdr:colOff>495300</xdr:colOff>
      <xdr:row>18</xdr:row>
      <xdr:rowOff>121920</xdr:rowOff>
    </xdr:to>
    <xdr:sp macro="" textlink="">
      <xdr:nvSpPr>
        <xdr:cNvPr id="20491" name="Rectangle 11"/>
        <xdr:cNvSpPr>
          <a:spLocks noChangeArrowheads="1"/>
        </xdr:cNvSpPr>
      </xdr:nvSpPr>
      <xdr:spPr bwMode="auto">
        <a:xfrm>
          <a:off x="6096000" y="1973580"/>
          <a:ext cx="91440" cy="1066800"/>
        </a:xfrm>
        <a:prstGeom prst="rect">
          <a:avLst/>
        </a:prstGeom>
        <a:gradFill rotWithShape="1">
          <a:gsLst>
            <a:gs pos="0">
              <a:srgbClr xmlns:mc="http://schemas.openxmlformats.org/markup-compatibility/2006" xmlns:a14="http://schemas.microsoft.com/office/drawing/2010/main" val="3B3B3B" mc:Ignorable="a14" a14:legacySpreadsheetColorIndex="23">
                <a:gamma/>
                <a:shade val="46275"/>
                <a:invGamma/>
              </a:srgbClr>
            </a:gs>
            <a:gs pos="50000">
              <a:srgbClr xmlns:mc="http://schemas.openxmlformats.org/markup-compatibility/2006" xmlns:a14="http://schemas.microsoft.com/office/drawing/2010/main" val="808080" mc:Ignorable="a14" a14:legacySpreadsheetColorIndex="23"/>
            </a:gs>
            <a:gs pos="100000">
              <a:srgbClr xmlns:mc="http://schemas.openxmlformats.org/markup-compatibility/2006" xmlns:a14="http://schemas.microsoft.com/office/drawing/2010/main" val="3B3B3B" mc:Ignorable="a14" a14:legacySpreadsheetColorIndex="23">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411480</xdr:colOff>
      <xdr:row>21</xdr:row>
      <xdr:rowOff>144780</xdr:rowOff>
    </xdr:from>
    <xdr:to>
      <xdr:col>11</xdr:col>
      <xdr:colOff>502920</xdr:colOff>
      <xdr:row>28</xdr:row>
      <xdr:rowOff>38100</xdr:rowOff>
    </xdr:to>
    <xdr:sp macro="" textlink="">
      <xdr:nvSpPr>
        <xdr:cNvPr id="20492" name="Rectangle 12"/>
        <xdr:cNvSpPr>
          <a:spLocks noChangeArrowheads="1"/>
        </xdr:cNvSpPr>
      </xdr:nvSpPr>
      <xdr:spPr bwMode="auto">
        <a:xfrm>
          <a:off x="6103620" y="3566160"/>
          <a:ext cx="91440" cy="1066800"/>
        </a:xfrm>
        <a:prstGeom prst="rect">
          <a:avLst/>
        </a:prstGeom>
        <a:gradFill rotWithShape="1">
          <a:gsLst>
            <a:gs pos="0">
              <a:srgbClr xmlns:mc="http://schemas.openxmlformats.org/markup-compatibility/2006" xmlns:a14="http://schemas.microsoft.com/office/drawing/2010/main" val="3B3B3B" mc:Ignorable="a14" a14:legacySpreadsheetColorIndex="23">
                <a:gamma/>
                <a:shade val="46275"/>
                <a:invGamma/>
              </a:srgbClr>
            </a:gs>
            <a:gs pos="50000">
              <a:srgbClr xmlns:mc="http://schemas.openxmlformats.org/markup-compatibility/2006" xmlns:a14="http://schemas.microsoft.com/office/drawing/2010/main" val="808080" mc:Ignorable="a14" a14:legacySpreadsheetColorIndex="23"/>
            </a:gs>
            <a:gs pos="100000">
              <a:srgbClr xmlns:mc="http://schemas.openxmlformats.org/markup-compatibility/2006" xmlns:a14="http://schemas.microsoft.com/office/drawing/2010/main" val="3B3B3B" mc:Ignorable="a14" a14:legacySpreadsheetColorIndex="23">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571500</xdr:colOff>
      <xdr:row>10</xdr:row>
      <xdr:rowOff>7620</xdr:rowOff>
    </xdr:from>
    <xdr:to>
      <xdr:col>11</xdr:col>
      <xdr:colOff>342900</xdr:colOff>
      <xdr:row>12</xdr:row>
      <xdr:rowOff>60960</xdr:rowOff>
    </xdr:to>
    <xdr:sp macro="" textlink="">
      <xdr:nvSpPr>
        <xdr:cNvPr id="20493" name="Oval 13"/>
        <xdr:cNvSpPr>
          <a:spLocks noChangeArrowheads="1"/>
        </xdr:cNvSpPr>
      </xdr:nvSpPr>
      <xdr:spPr bwMode="auto">
        <a:xfrm>
          <a:off x="5654040" y="1584960"/>
          <a:ext cx="381000" cy="388620"/>
        </a:xfrm>
        <a:prstGeom prst="ellipse">
          <a:avLst/>
        </a:prstGeom>
        <a:gradFill rotWithShape="1">
          <a:gsLst>
            <a:gs pos="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11</xdr:col>
      <xdr:colOff>541020</xdr:colOff>
      <xdr:row>10</xdr:row>
      <xdr:rowOff>7620</xdr:rowOff>
    </xdr:from>
    <xdr:to>
      <xdr:col>12</xdr:col>
      <xdr:colOff>312420</xdr:colOff>
      <xdr:row>12</xdr:row>
      <xdr:rowOff>60960</xdr:rowOff>
    </xdr:to>
    <xdr:sp macro="" textlink="">
      <xdr:nvSpPr>
        <xdr:cNvPr id="20494" name="Oval 14"/>
        <xdr:cNvSpPr>
          <a:spLocks noChangeArrowheads="1"/>
        </xdr:cNvSpPr>
      </xdr:nvSpPr>
      <xdr:spPr bwMode="auto">
        <a:xfrm>
          <a:off x="6233160" y="1584960"/>
          <a:ext cx="381000" cy="388620"/>
        </a:xfrm>
        <a:prstGeom prst="ellipse">
          <a:avLst/>
        </a:prstGeom>
        <a:gradFill rotWithShape="1">
          <a:gsLst>
            <a:gs pos="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11</xdr:col>
      <xdr:colOff>152400</xdr:colOff>
      <xdr:row>10</xdr:row>
      <xdr:rowOff>7620</xdr:rowOff>
    </xdr:from>
    <xdr:to>
      <xdr:col>12</xdr:col>
      <xdr:colOff>121920</xdr:colOff>
      <xdr:row>12</xdr:row>
      <xdr:rowOff>60960</xdr:rowOff>
    </xdr:to>
    <xdr:sp macro="" textlink="">
      <xdr:nvSpPr>
        <xdr:cNvPr id="20495" name="Rectangle 15"/>
        <xdr:cNvSpPr>
          <a:spLocks noChangeArrowheads="1"/>
        </xdr:cNvSpPr>
      </xdr:nvSpPr>
      <xdr:spPr bwMode="auto">
        <a:xfrm>
          <a:off x="5844540" y="1584960"/>
          <a:ext cx="579120" cy="388620"/>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594360</xdr:colOff>
      <xdr:row>28</xdr:row>
      <xdr:rowOff>38100</xdr:rowOff>
    </xdr:from>
    <xdr:to>
      <xdr:col>11</xdr:col>
      <xdr:colOff>365760</xdr:colOff>
      <xdr:row>30</xdr:row>
      <xdr:rowOff>91440</xdr:rowOff>
    </xdr:to>
    <xdr:sp macro="" textlink="">
      <xdr:nvSpPr>
        <xdr:cNvPr id="20496" name="Oval 16"/>
        <xdr:cNvSpPr>
          <a:spLocks noChangeArrowheads="1"/>
        </xdr:cNvSpPr>
      </xdr:nvSpPr>
      <xdr:spPr bwMode="auto">
        <a:xfrm>
          <a:off x="5676900" y="4632960"/>
          <a:ext cx="381000" cy="388620"/>
        </a:xfrm>
        <a:prstGeom prst="ellipse">
          <a:avLst/>
        </a:prstGeom>
        <a:gradFill rotWithShape="1">
          <a:gsLst>
            <a:gs pos="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11</xdr:col>
      <xdr:colOff>563880</xdr:colOff>
      <xdr:row>28</xdr:row>
      <xdr:rowOff>38100</xdr:rowOff>
    </xdr:from>
    <xdr:to>
      <xdr:col>12</xdr:col>
      <xdr:colOff>335280</xdr:colOff>
      <xdr:row>30</xdr:row>
      <xdr:rowOff>91440</xdr:rowOff>
    </xdr:to>
    <xdr:sp macro="" textlink="">
      <xdr:nvSpPr>
        <xdr:cNvPr id="20497" name="Oval 17"/>
        <xdr:cNvSpPr>
          <a:spLocks noChangeArrowheads="1"/>
        </xdr:cNvSpPr>
      </xdr:nvSpPr>
      <xdr:spPr bwMode="auto">
        <a:xfrm>
          <a:off x="6256020" y="4632960"/>
          <a:ext cx="381000" cy="388620"/>
        </a:xfrm>
        <a:prstGeom prst="ellipse">
          <a:avLst/>
        </a:prstGeom>
        <a:gradFill rotWithShape="1">
          <a:gsLst>
            <a:gs pos="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11</xdr:col>
      <xdr:colOff>175260</xdr:colOff>
      <xdr:row>28</xdr:row>
      <xdr:rowOff>38100</xdr:rowOff>
    </xdr:from>
    <xdr:to>
      <xdr:col>12</xdr:col>
      <xdr:colOff>144780</xdr:colOff>
      <xdr:row>30</xdr:row>
      <xdr:rowOff>91440</xdr:rowOff>
    </xdr:to>
    <xdr:sp macro="" textlink="">
      <xdr:nvSpPr>
        <xdr:cNvPr id="20498" name="Rectangle 18"/>
        <xdr:cNvSpPr>
          <a:spLocks noChangeArrowheads="1"/>
        </xdr:cNvSpPr>
      </xdr:nvSpPr>
      <xdr:spPr bwMode="auto">
        <a:xfrm>
          <a:off x="5867400" y="4632960"/>
          <a:ext cx="579120" cy="388620"/>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304800</xdr:colOff>
      <xdr:row>19</xdr:row>
      <xdr:rowOff>99060</xdr:rowOff>
    </xdr:from>
    <xdr:to>
      <xdr:col>9</xdr:col>
      <xdr:colOff>0</xdr:colOff>
      <xdr:row>21</xdr:row>
      <xdr:rowOff>22860</xdr:rowOff>
    </xdr:to>
    <xdr:sp macro="" textlink="">
      <xdr:nvSpPr>
        <xdr:cNvPr id="20500" name="Oval 20"/>
        <xdr:cNvSpPr>
          <a:spLocks noChangeArrowheads="1"/>
        </xdr:cNvSpPr>
      </xdr:nvSpPr>
      <xdr:spPr bwMode="auto">
        <a:xfrm>
          <a:off x="4168140" y="3185160"/>
          <a:ext cx="304800" cy="259080"/>
        </a:xfrm>
        <a:prstGeom prst="ellipse">
          <a:avLst/>
        </a:prstGeom>
        <a:gradFill rotWithShape="1">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767676" mc:Ignorable="a14" a14:legacySpreadsheetColorIndex="9">
                <a:gamma/>
                <a:shade val="46275"/>
                <a:invGamma/>
              </a:srgbClr>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457200</xdr:colOff>
      <xdr:row>19</xdr:row>
      <xdr:rowOff>91440</xdr:rowOff>
    </xdr:from>
    <xdr:to>
      <xdr:col>9</xdr:col>
      <xdr:colOff>182880</xdr:colOff>
      <xdr:row>21</xdr:row>
      <xdr:rowOff>22860</xdr:rowOff>
    </xdr:to>
    <xdr:sp macro="" textlink="">
      <xdr:nvSpPr>
        <xdr:cNvPr id="20499" name="Rectangle 19"/>
        <xdr:cNvSpPr>
          <a:spLocks noChangeArrowheads="1"/>
        </xdr:cNvSpPr>
      </xdr:nvSpPr>
      <xdr:spPr bwMode="auto">
        <a:xfrm>
          <a:off x="4320540" y="3177540"/>
          <a:ext cx="335280" cy="266700"/>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441960</xdr:colOff>
      <xdr:row>19</xdr:row>
      <xdr:rowOff>91440</xdr:rowOff>
    </xdr:from>
    <xdr:to>
      <xdr:col>13</xdr:col>
      <xdr:colOff>640080</xdr:colOff>
      <xdr:row>21</xdr:row>
      <xdr:rowOff>38100</xdr:rowOff>
    </xdr:to>
    <xdr:sp macro="" textlink="">
      <xdr:nvSpPr>
        <xdr:cNvPr id="20501" name="Oval 21"/>
        <xdr:cNvSpPr>
          <a:spLocks noChangeArrowheads="1"/>
        </xdr:cNvSpPr>
      </xdr:nvSpPr>
      <xdr:spPr bwMode="auto">
        <a:xfrm>
          <a:off x="7353300" y="3177540"/>
          <a:ext cx="198120" cy="281940"/>
        </a:xfrm>
        <a:prstGeom prst="ellipse">
          <a:avLst/>
        </a:prstGeom>
        <a:gradFill rotWithShape="1">
          <a:gsLst>
            <a:gs pos="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632460</xdr:colOff>
      <xdr:row>19</xdr:row>
      <xdr:rowOff>137160</xdr:rowOff>
    </xdr:from>
    <xdr:to>
      <xdr:col>14</xdr:col>
      <xdr:colOff>190500</xdr:colOff>
      <xdr:row>21</xdr:row>
      <xdr:rowOff>7620</xdr:rowOff>
    </xdr:to>
    <xdr:sp macro="" textlink="">
      <xdr:nvSpPr>
        <xdr:cNvPr id="20502" name="AutoShape 22"/>
        <xdr:cNvSpPr>
          <a:spLocks noChangeArrowheads="1"/>
        </xdr:cNvSpPr>
      </xdr:nvSpPr>
      <xdr:spPr bwMode="auto">
        <a:xfrm rot="16166274" flipV="1">
          <a:off x="7559040" y="3208020"/>
          <a:ext cx="205740" cy="236220"/>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403860</xdr:colOff>
      <xdr:row>18</xdr:row>
      <xdr:rowOff>121920</xdr:rowOff>
    </xdr:from>
    <xdr:to>
      <xdr:col>13</xdr:col>
      <xdr:colOff>487680</xdr:colOff>
      <xdr:row>21</xdr:row>
      <xdr:rowOff>144780</xdr:rowOff>
    </xdr:to>
    <xdr:sp macro="" textlink="">
      <xdr:nvSpPr>
        <xdr:cNvPr id="20489" name="Rectangle 9"/>
        <xdr:cNvSpPr>
          <a:spLocks noChangeArrowheads="1"/>
        </xdr:cNvSpPr>
      </xdr:nvSpPr>
      <xdr:spPr bwMode="auto">
        <a:xfrm>
          <a:off x="4876800" y="3040380"/>
          <a:ext cx="2522220" cy="525780"/>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190500</xdr:colOff>
      <xdr:row>19</xdr:row>
      <xdr:rowOff>91440</xdr:rowOff>
    </xdr:from>
    <xdr:to>
      <xdr:col>4</xdr:col>
      <xdr:colOff>464820</xdr:colOff>
      <xdr:row>21</xdr:row>
      <xdr:rowOff>22860</xdr:rowOff>
    </xdr:to>
    <xdr:sp macro="" textlink="">
      <xdr:nvSpPr>
        <xdr:cNvPr id="20503" name="Oval 23"/>
        <xdr:cNvSpPr>
          <a:spLocks noChangeArrowheads="1"/>
        </xdr:cNvSpPr>
      </xdr:nvSpPr>
      <xdr:spPr bwMode="auto">
        <a:xfrm>
          <a:off x="1577340" y="3177540"/>
          <a:ext cx="274320" cy="266700"/>
        </a:xfrm>
        <a:prstGeom prst="ellipse">
          <a:avLst/>
        </a:prstGeom>
        <a:gradFill rotWithShape="1">
          <a:gsLst>
            <a:gs pos="0">
              <a:srgbClr xmlns:mc="http://schemas.openxmlformats.org/markup-compatibility/2006" xmlns:a14="http://schemas.microsoft.com/office/drawing/2010/main" val="FFFFFF" mc:Ignorable="a14" a14:legacySpreadsheetColorIndex="65"/>
            </a:gs>
            <a:gs pos="100000">
              <a:srgbClr xmlns:mc="http://schemas.openxmlformats.org/markup-compatibility/2006" xmlns:a14="http://schemas.microsoft.com/office/drawing/2010/main" val="767676" mc:Ignorable="a14" a14:legacySpreadsheetColorIndex="65">
                <a:gamma/>
                <a:shade val="46275"/>
                <a:invGamma/>
              </a:srgbClr>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152400</xdr:colOff>
      <xdr:row>9</xdr:row>
      <xdr:rowOff>106680</xdr:rowOff>
    </xdr:from>
    <xdr:to>
      <xdr:col>4</xdr:col>
      <xdr:colOff>571500</xdr:colOff>
      <xdr:row>9</xdr:row>
      <xdr:rowOff>106680</xdr:rowOff>
    </xdr:to>
    <xdr:sp macro="" textlink="">
      <xdr:nvSpPr>
        <xdr:cNvPr id="20504" name="Line 24"/>
        <xdr:cNvSpPr>
          <a:spLocks noChangeShapeType="1"/>
        </xdr:cNvSpPr>
      </xdr:nvSpPr>
      <xdr:spPr bwMode="auto">
        <a:xfrm>
          <a:off x="1539240" y="1516380"/>
          <a:ext cx="419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60960</xdr:colOff>
      <xdr:row>31</xdr:row>
      <xdr:rowOff>0</xdr:rowOff>
    </xdr:from>
    <xdr:to>
      <xdr:col>4</xdr:col>
      <xdr:colOff>541020</xdr:colOff>
      <xdr:row>31</xdr:row>
      <xdr:rowOff>0</xdr:rowOff>
    </xdr:to>
    <xdr:sp macro="" textlink="">
      <xdr:nvSpPr>
        <xdr:cNvPr id="20505" name="Line 25"/>
        <xdr:cNvSpPr>
          <a:spLocks noChangeShapeType="1"/>
        </xdr:cNvSpPr>
      </xdr:nvSpPr>
      <xdr:spPr bwMode="auto">
        <a:xfrm flipH="1">
          <a:off x="1447800" y="5097780"/>
          <a:ext cx="480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533400</xdr:colOff>
      <xdr:row>19</xdr:row>
      <xdr:rowOff>129540</xdr:rowOff>
    </xdr:from>
    <xdr:to>
      <xdr:col>9</xdr:col>
      <xdr:colOff>99060</xdr:colOff>
      <xdr:row>20</xdr:row>
      <xdr:rowOff>38100</xdr:rowOff>
    </xdr:to>
    <xdr:sp macro="" textlink="">
      <xdr:nvSpPr>
        <xdr:cNvPr id="20506" name="Rectangle 26"/>
        <xdr:cNvSpPr>
          <a:spLocks noChangeArrowheads="1"/>
        </xdr:cNvSpPr>
      </xdr:nvSpPr>
      <xdr:spPr bwMode="auto">
        <a:xfrm>
          <a:off x="4396740" y="3215640"/>
          <a:ext cx="175260" cy="76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533400</xdr:colOff>
      <xdr:row>20</xdr:row>
      <xdr:rowOff>68580</xdr:rowOff>
    </xdr:from>
    <xdr:to>
      <xdr:col>9</xdr:col>
      <xdr:colOff>99060</xdr:colOff>
      <xdr:row>20</xdr:row>
      <xdr:rowOff>144780</xdr:rowOff>
    </xdr:to>
    <xdr:sp macro="" textlink="">
      <xdr:nvSpPr>
        <xdr:cNvPr id="20507" name="Rectangle 27"/>
        <xdr:cNvSpPr>
          <a:spLocks noChangeArrowheads="1"/>
        </xdr:cNvSpPr>
      </xdr:nvSpPr>
      <xdr:spPr bwMode="auto">
        <a:xfrm>
          <a:off x="4396740" y="3322320"/>
          <a:ext cx="175260" cy="76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563880</xdr:colOff>
      <xdr:row>19</xdr:row>
      <xdr:rowOff>60960</xdr:rowOff>
    </xdr:from>
    <xdr:to>
      <xdr:col>10</xdr:col>
      <xdr:colOff>60960</xdr:colOff>
      <xdr:row>20</xdr:row>
      <xdr:rowOff>0</xdr:rowOff>
    </xdr:to>
    <xdr:sp macro="" textlink="">
      <xdr:nvSpPr>
        <xdr:cNvPr id="20508" name="Rectangle 28"/>
        <xdr:cNvSpPr>
          <a:spLocks noChangeArrowheads="1"/>
        </xdr:cNvSpPr>
      </xdr:nvSpPr>
      <xdr:spPr bwMode="auto">
        <a:xfrm>
          <a:off x="5036820" y="3147060"/>
          <a:ext cx="106680" cy="1066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175260</xdr:colOff>
      <xdr:row>19</xdr:row>
      <xdr:rowOff>60960</xdr:rowOff>
    </xdr:from>
    <xdr:to>
      <xdr:col>10</xdr:col>
      <xdr:colOff>274320</xdr:colOff>
      <xdr:row>20</xdr:row>
      <xdr:rowOff>0</xdr:rowOff>
    </xdr:to>
    <xdr:sp macro="" textlink="">
      <xdr:nvSpPr>
        <xdr:cNvPr id="20510" name="Rectangle 30"/>
        <xdr:cNvSpPr>
          <a:spLocks noChangeArrowheads="1"/>
        </xdr:cNvSpPr>
      </xdr:nvSpPr>
      <xdr:spPr bwMode="auto">
        <a:xfrm>
          <a:off x="5257800" y="3147060"/>
          <a:ext cx="99060" cy="1066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403860</xdr:colOff>
      <xdr:row>19</xdr:row>
      <xdr:rowOff>60960</xdr:rowOff>
    </xdr:from>
    <xdr:to>
      <xdr:col>10</xdr:col>
      <xdr:colOff>502920</xdr:colOff>
      <xdr:row>20</xdr:row>
      <xdr:rowOff>0</xdr:rowOff>
    </xdr:to>
    <xdr:sp macro="" textlink="">
      <xdr:nvSpPr>
        <xdr:cNvPr id="20511" name="Rectangle 31"/>
        <xdr:cNvSpPr>
          <a:spLocks noChangeArrowheads="1"/>
        </xdr:cNvSpPr>
      </xdr:nvSpPr>
      <xdr:spPr bwMode="auto">
        <a:xfrm>
          <a:off x="5486400" y="3147060"/>
          <a:ext cx="99060" cy="1066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7620</xdr:colOff>
      <xdr:row>19</xdr:row>
      <xdr:rowOff>60960</xdr:rowOff>
    </xdr:from>
    <xdr:to>
      <xdr:col>11</xdr:col>
      <xdr:colOff>114300</xdr:colOff>
      <xdr:row>20</xdr:row>
      <xdr:rowOff>0</xdr:rowOff>
    </xdr:to>
    <xdr:sp macro="" textlink="">
      <xdr:nvSpPr>
        <xdr:cNvPr id="20512" name="Rectangle 32"/>
        <xdr:cNvSpPr>
          <a:spLocks noChangeArrowheads="1"/>
        </xdr:cNvSpPr>
      </xdr:nvSpPr>
      <xdr:spPr bwMode="auto">
        <a:xfrm>
          <a:off x="5699760" y="3147060"/>
          <a:ext cx="106680" cy="1066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563880</xdr:colOff>
      <xdr:row>20</xdr:row>
      <xdr:rowOff>99060</xdr:rowOff>
    </xdr:from>
    <xdr:to>
      <xdr:col>10</xdr:col>
      <xdr:colOff>60960</xdr:colOff>
      <xdr:row>21</xdr:row>
      <xdr:rowOff>38100</xdr:rowOff>
    </xdr:to>
    <xdr:sp macro="" textlink="">
      <xdr:nvSpPr>
        <xdr:cNvPr id="20514" name="Rectangle 34"/>
        <xdr:cNvSpPr>
          <a:spLocks noChangeArrowheads="1"/>
        </xdr:cNvSpPr>
      </xdr:nvSpPr>
      <xdr:spPr bwMode="auto">
        <a:xfrm>
          <a:off x="5036820" y="3352800"/>
          <a:ext cx="106680" cy="1066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175260</xdr:colOff>
      <xdr:row>20</xdr:row>
      <xdr:rowOff>99060</xdr:rowOff>
    </xdr:from>
    <xdr:to>
      <xdr:col>10</xdr:col>
      <xdr:colOff>274320</xdr:colOff>
      <xdr:row>21</xdr:row>
      <xdr:rowOff>38100</xdr:rowOff>
    </xdr:to>
    <xdr:sp macro="" textlink="">
      <xdr:nvSpPr>
        <xdr:cNvPr id="20515" name="Rectangle 35"/>
        <xdr:cNvSpPr>
          <a:spLocks noChangeArrowheads="1"/>
        </xdr:cNvSpPr>
      </xdr:nvSpPr>
      <xdr:spPr bwMode="auto">
        <a:xfrm>
          <a:off x="5257800" y="3352800"/>
          <a:ext cx="99060" cy="1066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403860</xdr:colOff>
      <xdr:row>20</xdr:row>
      <xdr:rowOff>99060</xdr:rowOff>
    </xdr:from>
    <xdr:to>
      <xdr:col>10</xdr:col>
      <xdr:colOff>502920</xdr:colOff>
      <xdr:row>21</xdr:row>
      <xdr:rowOff>38100</xdr:rowOff>
    </xdr:to>
    <xdr:sp macro="" textlink="">
      <xdr:nvSpPr>
        <xdr:cNvPr id="20516" name="Rectangle 36"/>
        <xdr:cNvSpPr>
          <a:spLocks noChangeArrowheads="1"/>
        </xdr:cNvSpPr>
      </xdr:nvSpPr>
      <xdr:spPr bwMode="auto">
        <a:xfrm>
          <a:off x="5486400" y="3352800"/>
          <a:ext cx="99060" cy="1066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7620</xdr:colOff>
      <xdr:row>20</xdr:row>
      <xdr:rowOff>99060</xdr:rowOff>
    </xdr:from>
    <xdr:to>
      <xdr:col>11</xdr:col>
      <xdr:colOff>114300</xdr:colOff>
      <xdr:row>21</xdr:row>
      <xdr:rowOff>38100</xdr:rowOff>
    </xdr:to>
    <xdr:sp macro="" textlink="">
      <xdr:nvSpPr>
        <xdr:cNvPr id="20517" name="Rectangle 37"/>
        <xdr:cNvSpPr>
          <a:spLocks noChangeArrowheads="1"/>
        </xdr:cNvSpPr>
      </xdr:nvSpPr>
      <xdr:spPr bwMode="auto">
        <a:xfrm>
          <a:off x="5699760" y="3352800"/>
          <a:ext cx="106680" cy="1066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464820</xdr:colOff>
      <xdr:row>8</xdr:row>
      <xdr:rowOff>30480</xdr:rowOff>
    </xdr:from>
    <xdr:to>
      <xdr:col>14</xdr:col>
      <xdr:colOff>426720</xdr:colOff>
      <xdr:row>10</xdr:row>
      <xdr:rowOff>152400</xdr:rowOff>
    </xdr:to>
    <xdr:sp macro="" textlink="">
      <xdr:nvSpPr>
        <xdr:cNvPr id="20518" name="Text Box 38"/>
        <xdr:cNvSpPr txBox="1">
          <a:spLocks noChangeArrowheads="1"/>
        </xdr:cNvSpPr>
      </xdr:nvSpPr>
      <xdr:spPr bwMode="auto">
        <a:xfrm>
          <a:off x="6766560" y="1272540"/>
          <a:ext cx="1249680" cy="457200"/>
        </a:xfrm>
        <a:prstGeom prst="rect">
          <a:avLst/>
        </a:prstGeom>
        <a:solidFill>
          <a:srgbClr xmlns:mc="http://schemas.openxmlformats.org/markup-compatibility/2006" xmlns:a14="http://schemas.microsoft.com/office/drawing/2010/main" val="FFCC99" mc:Ignorable="a14" a14:legacySpreadsheetColorIndex="47"/>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800"/>
            </a:lnSpc>
            <a:defRPr sz="1000"/>
          </a:pPr>
          <a:r>
            <a:rPr lang="en-GB" sz="800" b="0" i="0" u="none" strike="noStrike" baseline="0">
              <a:solidFill>
                <a:srgbClr val="000000"/>
              </a:solidFill>
              <a:latin typeface="Arial"/>
              <a:cs typeface="Arial"/>
            </a:rPr>
            <a:t>Floor of Crew cabin 1 which is spinning</a:t>
          </a:r>
        </a:p>
      </xdr:txBody>
    </xdr:sp>
    <xdr:clientData/>
  </xdr:twoCellAnchor>
  <xdr:twoCellAnchor>
    <xdr:from>
      <xdr:col>12</xdr:col>
      <xdr:colOff>510540</xdr:colOff>
      <xdr:row>28</xdr:row>
      <xdr:rowOff>152400</xdr:rowOff>
    </xdr:from>
    <xdr:to>
      <xdr:col>14</xdr:col>
      <xdr:colOff>495300</xdr:colOff>
      <xdr:row>32</xdr:row>
      <xdr:rowOff>7620</xdr:rowOff>
    </xdr:to>
    <xdr:sp macro="" textlink="">
      <xdr:nvSpPr>
        <xdr:cNvPr id="20519" name="Text Box 39"/>
        <xdr:cNvSpPr txBox="1">
          <a:spLocks noChangeArrowheads="1"/>
        </xdr:cNvSpPr>
      </xdr:nvSpPr>
      <xdr:spPr bwMode="auto">
        <a:xfrm>
          <a:off x="6812280" y="4747260"/>
          <a:ext cx="1272540" cy="525780"/>
        </a:xfrm>
        <a:prstGeom prst="rect">
          <a:avLst/>
        </a:prstGeom>
        <a:solidFill>
          <a:srgbClr xmlns:mc="http://schemas.openxmlformats.org/markup-compatibility/2006" xmlns:a14="http://schemas.microsoft.com/office/drawing/2010/main" val="FFCC99" mc:Ignorable="a14" a14:legacySpreadsheetColorIndex="47"/>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800"/>
            </a:lnSpc>
            <a:defRPr sz="1000"/>
          </a:pPr>
          <a:r>
            <a:rPr lang="en-GB" sz="800" b="0" i="0" u="none" strike="noStrike" baseline="0">
              <a:solidFill>
                <a:srgbClr val="000000"/>
              </a:solidFill>
              <a:latin typeface="Arial"/>
              <a:cs typeface="Arial"/>
            </a:rPr>
            <a:t>Floor of Crew cabin 2 which is spinning</a:t>
          </a:r>
        </a:p>
      </xdr:txBody>
    </xdr:sp>
    <xdr:clientData/>
  </xdr:twoCellAnchor>
  <xdr:twoCellAnchor>
    <xdr:from>
      <xdr:col>12</xdr:col>
      <xdr:colOff>121920</xdr:colOff>
      <xdr:row>14</xdr:row>
      <xdr:rowOff>106680</xdr:rowOff>
    </xdr:from>
    <xdr:to>
      <xdr:col>14</xdr:col>
      <xdr:colOff>480060</xdr:colOff>
      <xdr:row>18</xdr:row>
      <xdr:rowOff>99060</xdr:rowOff>
    </xdr:to>
    <xdr:sp macro="" textlink="">
      <xdr:nvSpPr>
        <xdr:cNvPr id="20520" name="Text Box 40"/>
        <xdr:cNvSpPr txBox="1">
          <a:spLocks noChangeArrowheads="1"/>
        </xdr:cNvSpPr>
      </xdr:nvSpPr>
      <xdr:spPr bwMode="auto">
        <a:xfrm>
          <a:off x="6423660" y="2354580"/>
          <a:ext cx="1645920" cy="662940"/>
        </a:xfrm>
        <a:prstGeom prst="rect">
          <a:avLst/>
        </a:prstGeom>
        <a:solidFill>
          <a:srgbClr xmlns:mc="http://schemas.openxmlformats.org/markup-compatibility/2006" xmlns:a14="http://schemas.microsoft.com/office/drawing/2010/main" val="FFCC99" mc:Ignorable="a14" a14:legacySpreadsheetColorIndex="47"/>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The main body of the space vehicle is not spinning so any crew there are weightless</a:t>
          </a:r>
        </a:p>
      </xdr:txBody>
    </xdr:sp>
    <xdr:clientData/>
  </xdr:twoCellAnchor>
  <xdr:twoCellAnchor>
    <xdr:from>
      <xdr:col>11</xdr:col>
      <xdr:colOff>236220</xdr:colOff>
      <xdr:row>28</xdr:row>
      <xdr:rowOff>76200</xdr:rowOff>
    </xdr:from>
    <xdr:to>
      <xdr:col>12</xdr:col>
      <xdr:colOff>312420</xdr:colOff>
      <xdr:row>30</xdr:row>
      <xdr:rowOff>129540</xdr:rowOff>
    </xdr:to>
    <xdr:sp macro="" textlink="">
      <xdr:nvSpPr>
        <xdr:cNvPr id="20535" name="Freeform 55"/>
        <xdr:cNvSpPr>
          <a:spLocks/>
        </xdr:cNvSpPr>
      </xdr:nvSpPr>
      <xdr:spPr bwMode="auto">
        <a:xfrm>
          <a:off x="5928360" y="4671060"/>
          <a:ext cx="685800" cy="388620"/>
        </a:xfrm>
        <a:custGeom>
          <a:avLst/>
          <a:gdLst>
            <a:gd name="T0" fmla="*/ 8 w 72"/>
            <a:gd name="T1" fmla="*/ 33 h 39"/>
            <a:gd name="T2" fmla="*/ 42 w 72"/>
            <a:gd name="T3" fmla="*/ 9 h 39"/>
            <a:gd name="T4" fmla="*/ 21 w 72"/>
            <a:gd name="T5" fmla="*/ 3 h 39"/>
            <a:gd name="T6" fmla="*/ 0 w 72"/>
            <a:gd name="T7" fmla="*/ 8 h 39"/>
            <a:gd name="T8" fmla="*/ 6 w 72"/>
            <a:gd name="T9" fmla="*/ 22 h 39"/>
            <a:gd name="T10" fmla="*/ 8 w 72"/>
            <a:gd name="T11" fmla="*/ 33 h 39"/>
          </a:gdLst>
          <a:ahLst/>
          <a:cxnLst>
            <a:cxn ang="0">
              <a:pos x="T0" y="T1"/>
            </a:cxn>
            <a:cxn ang="0">
              <a:pos x="T2" y="T3"/>
            </a:cxn>
            <a:cxn ang="0">
              <a:pos x="T4" y="T5"/>
            </a:cxn>
            <a:cxn ang="0">
              <a:pos x="T6" y="T7"/>
            </a:cxn>
            <a:cxn ang="0">
              <a:pos x="T8" y="T9"/>
            </a:cxn>
            <a:cxn ang="0">
              <a:pos x="T10" y="T11"/>
            </a:cxn>
          </a:cxnLst>
          <a:rect l="0" t="0" r="r" b="b"/>
          <a:pathLst>
            <a:path w="72" h="39">
              <a:moveTo>
                <a:pt x="8" y="33"/>
              </a:moveTo>
              <a:cubicBezTo>
                <a:pt x="16" y="33"/>
                <a:pt x="72" y="39"/>
                <a:pt x="42" y="9"/>
              </a:cubicBezTo>
              <a:cubicBezTo>
                <a:pt x="40" y="2"/>
                <a:pt x="26" y="3"/>
                <a:pt x="21" y="3"/>
              </a:cubicBezTo>
              <a:cubicBezTo>
                <a:pt x="17" y="0"/>
                <a:pt x="7" y="6"/>
                <a:pt x="0" y="8"/>
              </a:cubicBezTo>
              <a:cubicBezTo>
                <a:pt x="1" y="14"/>
                <a:pt x="1" y="19"/>
                <a:pt x="6" y="22"/>
              </a:cubicBezTo>
              <a:cubicBezTo>
                <a:pt x="7" y="30"/>
                <a:pt x="10" y="34"/>
                <a:pt x="8" y="33"/>
              </a:cubicBez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11</xdr:col>
      <xdr:colOff>7620</xdr:colOff>
      <xdr:row>9</xdr:row>
      <xdr:rowOff>144780</xdr:rowOff>
    </xdr:from>
    <xdr:to>
      <xdr:col>12</xdr:col>
      <xdr:colOff>83820</xdr:colOff>
      <xdr:row>12</xdr:row>
      <xdr:rowOff>30480</xdr:rowOff>
    </xdr:to>
    <xdr:sp macro="" textlink="">
      <xdr:nvSpPr>
        <xdr:cNvPr id="20543" name="Freeform 63"/>
        <xdr:cNvSpPr>
          <a:spLocks/>
        </xdr:cNvSpPr>
      </xdr:nvSpPr>
      <xdr:spPr bwMode="auto">
        <a:xfrm rot="10800000">
          <a:off x="5699760" y="1554480"/>
          <a:ext cx="685800" cy="388620"/>
        </a:xfrm>
        <a:custGeom>
          <a:avLst/>
          <a:gdLst>
            <a:gd name="T0" fmla="*/ 8 w 72"/>
            <a:gd name="T1" fmla="*/ 33 h 39"/>
            <a:gd name="T2" fmla="*/ 42 w 72"/>
            <a:gd name="T3" fmla="*/ 9 h 39"/>
            <a:gd name="T4" fmla="*/ 21 w 72"/>
            <a:gd name="T5" fmla="*/ 3 h 39"/>
            <a:gd name="T6" fmla="*/ 0 w 72"/>
            <a:gd name="T7" fmla="*/ 8 h 39"/>
            <a:gd name="T8" fmla="*/ 6 w 72"/>
            <a:gd name="T9" fmla="*/ 22 h 39"/>
            <a:gd name="T10" fmla="*/ 8 w 72"/>
            <a:gd name="T11" fmla="*/ 33 h 39"/>
          </a:gdLst>
          <a:ahLst/>
          <a:cxnLst>
            <a:cxn ang="0">
              <a:pos x="T0" y="T1"/>
            </a:cxn>
            <a:cxn ang="0">
              <a:pos x="T2" y="T3"/>
            </a:cxn>
            <a:cxn ang="0">
              <a:pos x="T4" y="T5"/>
            </a:cxn>
            <a:cxn ang="0">
              <a:pos x="T6" y="T7"/>
            </a:cxn>
            <a:cxn ang="0">
              <a:pos x="T8" y="T9"/>
            </a:cxn>
            <a:cxn ang="0">
              <a:pos x="T10" y="T11"/>
            </a:cxn>
          </a:cxnLst>
          <a:rect l="0" t="0" r="r" b="b"/>
          <a:pathLst>
            <a:path w="72" h="39">
              <a:moveTo>
                <a:pt x="8" y="33"/>
              </a:moveTo>
              <a:cubicBezTo>
                <a:pt x="16" y="33"/>
                <a:pt x="72" y="39"/>
                <a:pt x="42" y="9"/>
              </a:cubicBezTo>
              <a:cubicBezTo>
                <a:pt x="40" y="2"/>
                <a:pt x="26" y="3"/>
                <a:pt x="21" y="3"/>
              </a:cubicBezTo>
              <a:cubicBezTo>
                <a:pt x="17" y="0"/>
                <a:pt x="7" y="6"/>
                <a:pt x="0" y="8"/>
              </a:cubicBezTo>
              <a:cubicBezTo>
                <a:pt x="1" y="14"/>
                <a:pt x="1" y="19"/>
                <a:pt x="6" y="22"/>
              </a:cubicBezTo>
              <a:cubicBezTo>
                <a:pt x="7" y="30"/>
                <a:pt x="10" y="34"/>
                <a:pt x="8" y="33"/>
              </a:cubicBez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11</xdr:col>
      <xdr:colOff>266700</xdr:colOff>
      <xdr:row>18</xdr:row>
      <xdr:rowOff>91440</xdr:rowOff>
    </xdr:from>
    <xdr:to>
      <xdr:col>12</xdr:col>
      <xdr:colOff>7620</xdr:colOff>
      <xdr:row>22</xdr:row>
      <xdr:rowOff>7620</xdr:rowOff>
    </xdr:to>
    <xdr:sp macro="" textlink="">
      <xdr:nvSpPr>
        <xdr:cNvPr id="20558" name="Rectangle 78"/>
        <xdr:cNvSpPr>
          <a:spLocks noChangeArrowheads="1"/>
        </xdr:cNvSpPr>
      </xdr:nvSpPr>
      <xdr:spPr bwMode="auto">
        <a:xfrm>
          <a:off x="5958840" y="3009900"/>
          <a:ext cx="350520" cy="586740"/>
        </a:xfrm>
        <a:prstGeom prst="rect">
          <a:avLst/>
        </a:prstGeom>
        <a:gradFill rotWithShape="1">
          <a:gsLst>
            <a:gs pos="0">
              <a:srgbClr xmlns:mc="http://schemas.openxmlformats.org/markup-compatibility/2006" xmlns:a14="http://schemas.microsoft.com/office/drawing/2010/main" val="3B3B3B" mc:Ignorable="a14" a14:legacySpreadsheetColorIndex="23">
                <a:gamma/>
                <a:shade val="46275"/>
                <a:invGamma/>
              </a:srgbClr>
            </a:gs>
            <a:gs pos="50000">
              <a:srgbClr xmlns:mc="http://schemas.openxmlformats.org/markup-compatibility/2006" xmlns:a14="http://schemas.microsoft.com/office/drawing/2010/main" val="808080" mc:Ignorable="a14" a14:legacySpreadsheetColorIndex="23"/>
            </a:gs>
            <a:gs pos="100000">
              <a:srgbClr xmlns:mc="http://schemas.openxmlformats.org/markup-compatibility/2006" xmlns:a14="http://schemas.microsoft.com/office/drawing/2010/main" val="3B3B3B" mc:Ignorable="a14" a14:legacySpreadsheetColorIndex="23">
                <a:gamma/>
                <a:shade val="46275"/>
                <a:invGamma/>
              </a:srgbClr>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350520</xdr:colOff>
      <xdr:row>28</xdr:row>
      <xdr:rowOff>160020</xdr:rowOff>
    </xdr:from>
    <xdr:to>
      <xdr:col>11</xdr:col>
      <xdr:colOff>449580</xdr:colOff>
      <xdr:row>30</xdr:row>
      <xdr:rowOff>68580</xdr:rowOff>
    </xdr:to>
    <xdr:grpSp>
      <xdr:nvGrpSpPr>
        <xdr:cNvPr id="20566" name="Group 86"/>
        <xdr:cNvGrpSpPr>
          <a:grpSpLocks/>
        </xdr:cNvGrpSpPr>
      </xdr:nvGrpSpPr>
      <xdr:grpSpPr bwMode="auto">
        <a:xfrm>
          <a:off x="6042660" y="4754880"/>
          <a:ext cx="99060" cy="243840"/>
          <a:chOff x="926" y="465"/>
          <a:chExt cx="10" cy="25"/>
        </a:xfrm>
      </xdr:grpSpPr>
      <xdr:sp macro="" textlink="">
        <xdr:nvSpPr>
          <xdr:cNvPr id="20560" name="Oval 80"/>
          <xdr:cNvSpPr>
            <a:spLocks noChangeArrowheads="1"/>
          </xdr:cNvSpPr>
        </xdr:nvSpPr>
        <xdr:spPr bwMode="auto">
          <a:xfrm>
            <a:off x="928" y="465"/>
            <a:ext cx="7" cy="6"/>
          </a:xfrm>
          <a:prstGeom prst="ellipse">
            <a:avLst/>
          </a:prstGeom>
          <a:solidFill>
            <a:srgbClr xmlns:mc="http://schemas.openxmlformats.org/markup-compatibility/2006" xmlns:a14="http://schemas.microsoft.com/office/drawing/2010/main" val="FF9900" mc:Ignorable="a14" a14:legacySpreadsheetColorIndex="52"/>
          </a:solidFill>
          <a:ln w="1905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0561" name="Rectangle 81"/>
          <xdr:cNvSpPr>
            <a:spLocks noChangeArrowheads="1"/>
          </xdr:cNvSpPr>
        </xdr:nvSpPr>
        <xdr:spPr bwMode="auto">
          <a:xfrm>
            <a:off x="928" y="470"/>
            <a:ext cx="6" cy="11"/>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562" name="Rectangle 82"/>
          <xdr:cNvSpPr>
            <a:spLocks noChangeArrowheads="1"/>
          </xdr:cNvSpPr>
        </xdr:nvSpPr>
        <xdr:spPr bwMode="auto">
          <a:xfrm>
            <a:off x="931" y="481"/>
            <a:ext cx="3" cy="9"/>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563" name="Rectangle 83"/>
          <xdr:cNvSpPr>
            <a:spLocks noChangeArrowheads="1"/>
          </xdr:cNvSpPr>
        </xdr:nvSpPr>
        <xdr:spPr bwMode="auto">
          <a:xfrm>
            <a:off x="928" y="481"/>
            <a:ext cx="3" cy="9"/>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564" name="Rectangle 84"/>
          <xdr:cNvSpPr>
            <a:spLocks noChangeArrowheads="1"/>
          </xdr:cNvSpPr>
        </xdr:nvSpPr>
        <xdr:spPr bwMode="auto">
          <a:xfrm>
            <a:off x="934" y="471"/>
            <a:ext cx="2" cy="12"/>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565" name="Rectangle 85"/>
          <xdr:cNvSpPr>
            <a:spLocks noChangeArrowheads="1"/>
          </xdr:cNvSpPr>
        </xdr:nvSpPr>
        <xdr:spPr bwMode="auto">
          <a:xfrm>
            <a:off x="926" y="471"/>
            <a:ext cx="2" cy="12"/>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11</xdr:col>
      <xdr:colOff>419100</xdr:colOff>
      <xdr:row>10</xdr:row>
      <xdr:rowOff>30480</xdr:rowOff>
    </xdr:from>
    <xdr:to>
      <xdr:col>11</xdr:col>
      <xdr:colOff>518160</xdr:colOff>
      <xdr:row>11</xdr:row>
      <xdr:rowOff>106680</xdr:rowOff>
    </xdr:to>
    <xdr:grpSp>
      <xdr:nvGrpSpPr>
        <xdr:cNvPr id="20567" name="Group 87"/>
        <xdr:cNvGrpSpPr>
          <a:grpSpLocks/>
        </xdr:cNvGrpSpPr>
      </xdr:nvGrpSpPr>
      <xdr:grpSpPr bwMode="auto">
        <a:xfrm flipV="1">
          <a:off x="6111240" y="1607820"/>
          <a:ext cx="99060" cy="243840"/>
          <a:chOff x="926" y="465"/>
          <a:chExt cx="10" cy="25"/>
        </a:xfrm>
      </xdr:grpSpPr>
      <xdr:sp macro="" textlink="">
        <xdr:nvSpPr>
          <xdr:cNvPr id="20568" name="Oval 88"/>
          <xdr:cNvSpPr>
            <a:spLocks noChangeArrowheads="1"/>
          </xdr:cNvSpPr>
        </xdr:nvSpPr>
        <xdr:spPr bwMode="auto">
          <a:xfrm>
            <a:off x="928" y="465"/>
            <a:ext cx="7" cy="6"/>
          </a:xfrm>
          <a:prstGeom prst="ellipse">
            <a:avLst/>
          </a:prstGeom>
          <a:solidFill>
            <a:srgbClr xmlns:mc="http://schemas.openxmlformats.org/markup-compatibility/2006" xmlns:a14="http://schemas.microsoft.com/office/drawing/2010/main" val="FF9900" mc:Ignorable="a14" a14:legacySpreadsheetColorIndex="52"/>
          </a:solidFill>
          <a:ln w="1905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0569" name="Rectangle 89"/>
          <xdr:cNvSpPr>
            <a:spLocks noChangeArrowheads="1"/>
          </xdr:cNvSpPr>
        </xdr:nvSpPr>
        <xdr:spPr bwMode="auto">
          <a:xfrm>
            <a:off x="928" y="470"/>
            <a:ext cx="6" cy="11"/>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570" name="Rectangle 90"/>
          <xdr:cNvSpPr>
            <a:spLocks noChangeArrowheads="1"/>
          </xdr:cNvSpPr>
        </xdr:nvSpPr>
        <xdr:spPr bwMode="auto">
          <a:xfrm>
            <a:off x="931" y="481"/>
            <a:ext cx="3" cy="9"/>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571" name="Rectangle 91"/>
          <xdr:cNvSpPr>
            <a:spLocks noChangeArrowheads="1"/>
          </xdr:cNvSpPr>
        </xdr:nvSpPr>
        <xdr:spPr bwMode="auto">
          <a:xfrm>
            <a:off x="928" y="481"/>
            <a:ext cx="3" cy="9"/>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572" name="Rectangle 92"/>
          <xdr:cNvSpPr>
            <a:spLocks noChangeArrowheads="1"/>
          </xdr:cNvSpPr>
        </xdr:nvSpPr>
        <xdr:spPr bwMode="auto">
          <a:xfrm>
            <a:off x="934" y="471"/>
            <a:ext cx="2" cy="12"/>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573" name="Rectangle 93"/>
          <xdr:cNvSpPr>
            <a:spLocks noChangeArrowheads="1"/>
          </xdr:cNvSpPr>
        </xdr:nvSpPr>
        <xdr:spPr bwMode="auto">
          <a:xfrm>
            <a:off x="926" y="471"/>
            <a:ext cx="2" cy="12"/>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11</xdr:col>
      <xdr:colOff>495300</xdr:colOff>
      <xdr:row>28</xdr:row>
      <xdr:rowOff>160020</xdr:rowOff>
    </xdr:from>
    <xdr:to>
      <xdr:col>11</xdr:col>
      <xdr:colOff>594360</xdr:colOff>
      <xdr:row>30</xdr:row>
      <xdr:rowOff>68580</xdr:rowOff>
    </xdr:to>
    <xdr:grpSp>
      <xdr:nvGrpSpPr>
        <xdr:cNvPr id="20574" name="Group 94"/>
        <xdr:cNvGrpSpPr>
          <a:grpSpLocks/>
        </xdr:cNvGrpSpPr>
      </xdr:nvGrpSpPr>
      <xdr:grpSpPr bwMode="auto">
        <a:xfrm>
          <a:off x="6187440" y="4754880"/>
          <a:ext cx="99060" cy="243840"/>
          <a:chOff x="926" y="465"/>
          <a:chExt cx="10" cy="25"/>
        </a:xfrm>
      </xdr:grpSpPr>
      <xdr:sp macro="" textlink="">
        <xdr:nvSpPr>
          <xdr:cNvPr id="20575" name="Oval 95"/>
          <xdr:cNvSpPr>
            <a:spLocks noChangeArrowheads="1"/>
          </xdr:cNvSpPr>
        </xdr:nvSpPr>
        <xdr:spPr bwMode="auto">
          <a:xfrm>
            <a:off x="928" y="465"/>
            <a:ext cx="7" cy="6"/>
          </a:xfrm>
          <a:prstGeom prst="ellipse">
            <a:avLst/>
          </a:prstGeom>
          <a:solidFill>
            <a:srgbClr xmlns:mc="http://schemas.openxmlformats.org/markup-compatibility/2006" xmlns:a14="http://schemas.microsoft.com/office/drawing/2010/main" val="FF9900" mc:Ignorable="a14" a14:legacySpreadsheetColorIndex="52"/>
          </a:solidFill>
          <a:ln w="1905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0576" name="Rectangle 96"/>
          <xdr:cNvSpPr>
            <a:spLocks noChangeArrowheads="1"/>
          </xdr:cNvSpPr>
        </xdr:nvSpPr>
        <xdr:spPr bwMode="auto">
          <a:xfrm>
            <a:off x="928" y="470"/>
            <a:ext cx="6" cy="11"/>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577" name="Rectangle 97"/>
          <xdr:cNvSpPr>
            <a:spLocks noChangeArrowheads="1"/>
          </xdr:cNvSpPr>
        </xdr:nvSpPr>
        <xdr:spPr bwMode="auto">
          <a:xfrm>
            <a:off x="931" y="481"/>
            <a:ext cx="3" cy="9"/>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578" name="Rectangle 98"/>
          <xdr:cNvSpPr>
            <a:spLocks noChangeArrowheads="1"/>
          </xdr:cNvSpPr>
        </xdr:nvSpPr>
        <xdr:spPr bwMode="auto">
          <a:xfrm>
            <a:off x="928" y="481"/>
            <a:ext cx="3" cy="9"/>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579" name="Rectangle 99"/>
          <xdr:cNvSpPr>
            <a:spLocks noChangeArrowheads="1"/>
          </xdr:cNvSpPr>
        </xdr:nvSpPr>
        <xdr:spPr bwMode="auto">
          <a:xfrm>
            <a:off x="934" y="471"/>
            <a:ext cx="2" cy="12"/>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580" name="Rectangle 100"/>
          <xdr:cNvSpPr>
            <a:spLocks noChangeArrowheads="1"/>
          </xdr:cNvSpPr>
        </xdr:nvSpPr>
        <xdr:spPr bwMode="auto">
          <a:xfrm>
            <a:off x="926" y="471"/>
            <a:ext cx="2" cy="12"/>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12</xdr:col>
      <xdr:colOff>99060</xdr:colOff>
      <xdr:row>18</xdr:row>
      <xdr:rowOff>99060</xdr:rowOff>
    </xdr:from>
    <xdr:to>
      <xdr:col>13</xdr:col>
      <xdr:colOff>434340</xdr:colOff>
      <xdr:row>21</xdr:row>
      <xdr:rowOff>91440</xdr:rowOff>
    </xdr:to>
    <xdr:sp macro="" textlink="">
      <xdr:nvSpPr>
        <xdr:cNvPr id="20607" name="Freeform 127"/>
        <xdr:cNvSpPr>
          <a:spLocks/>
        </xdr:cNvSpPr>
      </xdr:nvSpPr>
      <xdr:spPr bwMode="auto">
        <a:xfrm>
          <a:off x="6400800" y="3017520"/>
          <a:ext cx="944880" cy="495300"/>
        </a:xfrm>
        <a:custGeom>
          <a:avLst/>
          <a:gdLst>
            <a:gd name="T0" fmla="*/ 3 w 98"/>
            <a:gd name="T1" fmla="*/ 36 h 50"/>
            <a:gd name="T2" fmla="*/ 0 w 98"/>
            <a:gd name="T3" fmla="*/ 25 h 50"/>
            <a:gd name="T4" fmla="*/ 15 w 98"/>
            <a:gd name="T5" fmla="*/ 19 h 50"/>
            <a:gd name="T6" fmla="*/ 19 w 98"/>
            <a:gd name="T7" fmla="*/ 10 h 50"/>
            <a:gd name="T8" fmla="*/ 65 w 98"/>
            <a:gd name="T9" fmla="*/ 8 h 50"/>
            <a:gd name="T10" fmla="*/ 93 w 98"/>
            <a:gd name="T11" fmla="*/ 18 h 50"/>
            <a:gd name="T12" fmla="*/ 98 w 98"/>
            <a:gd name="T13" fmla="*/ 33 h 50"/>
            <a:gd name="T14" fmla="*/ 91 w 98"/>
            <a:gd name="T15" fmla="*/ 39 h 50"/>
            <a:gd name="T16" fmla="*/ 87 w 98"/>
            <a:gd name="T17" fmla="*/ 48 h 50"/>
            <a:gd name="T18" fmla="*/ 53 w 98"/>
            <a:gd name="T19" fmla="*/ 48 h 50"/>
            <a:gd name="T20" fmla="*/ 15 w 98"/>
            <a:gd name="T21" fmla="*/ 47 h 50"/>
            <a:gd name="T22" fmla="*/ 3 w 98"/>
            <a:gd name="T23" fmla="*/ 50 h 50"/>
            <a:gd name="T24" fmla="*/ 3 w 98"/>
            <a:gd name="T25" fmla="*/ 36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98" h="50">
              <a:moveTo>
                <a:pt x="3" y="36"/>
              </a:moveTo>
              <a:cubicBezTo>
                <a:pt x="2" y="32"/>
                <a:pt x="1" y="29"/>
                <a:pt x="0" y="25"/>
              </a:cubicBezTo>
              <a:cubicBezTo>
                <a:pt x="2" y="18"/>
                <a:pt x="8" y="20"/>
                <a:pt x="15" y="19"/>
              </a:cubicBezTo>
              <a:cubicBezTo>
                <a:pt x="16" y="16"/>
                <a:pt x="18" y="13"/>
                <a:pt x="19" y="10"/>
              </a:cubicBezTo>
              <a:cubicBezTo>
                <a:pt x="33" y="11"/>
                <a:pt x="53" y="16"/>
                <a:pt x="65" y="8"/>
              </a:cubicBezTo>
              <a:cubicBezTo>
                <a:pt x="79" y="11"/>
                <a:pt x="95" y="0"/>
                <a:pt x="93" y="18"/>
              </a:cubicBezTo>
              <a:cubicBezTo>
                <a:pt x="95" y="38"/>
                <a:pt x="95" y="23"/>
                <a:pt x="98" y="33"/>
              </a:cubicBezTo>
              <a:cubicBezTo>
                <a:pt x="97" y="37"/>
                <a:pt x="95" y="38"/>
                <a:pt x="91" y="39"/>
              </a:cubicBezTo>
              <a:cubicBezTo>
                <a:pt x="89" y="42"/>
                <a:pt x="87" y="48"/>
                <a:pt x="87" y="48"/>
              </a:cubicBezTo>
              <a:cubicBezTo>
                <a:pt x="75" y="47"/>
                <a:pt x="65" y="47"/>
                <a:pt x="53" y="48"/>
              </a:cubicBezTo>
              <a:cubicBezTo>
                <a:pt x="37" y="43"/>
                <a:pt x="49" y="46"/>
                <a:pt x="15" y="47"/>
              </a:cubicBezTo>
              <a:cubicBezTo>
                <a:pt x="11" y="48"/>
                <a:pt x="7" y="49"/>
                <a:pt x="3" y="50"/>
              </a:cubicBezTo>
              <a:cubicBezTo>
                <a:pt x="1" y="44"/>
                <a:pt x="2" y="48"/>
                <a:pt x="3" y="36"/>
              </a:cubicBez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91440</xdr:colOff>
      <xdr:row>19</xdr:row>
      <xdr:rowOff>137160</xdr:rowOff>
    </xdr:from>
    <xdr:to>
      <xdr:col>13</xdr:col>
      <xdr:colOff>335280</xdr:colOff>
      <xdr:row>20</xdr:row>
      <xdr:rowOff>68580</xdr:rowOff>
    </xdr:to>
    <xdr:grpSp>
      <xdr:nvGrpSpPr>
        <xdr:cNvPr id="20584" name="Group 104"/>
        <xdr:cNvGrpSpPr>
          <a:grpSpLocks/>
        </xdr:cNvGrpSpPr>
      </xdr:nvGrpSpPr>
      <xdr:grpSpPr bwMode="auto">
        <a:xfrm rot="-3851111">
          <a:off x="7075170" y="3150870"/>
          <a:ext cx="99060" cy="243840"/>
          <a:chOff x="926" y="465"/>
          <a:chExt cx="10" cy="25"/>
        </a:xfrm>
      </xdr:grpSpPr>
      <xdr:sp macro="" textlink="">
        <xdr:nvSpPr>
          <xdr:cNvPr id="20585" name="Oval 105"/>
          <xdr:cNvSpPr>
            <a:spLocks noChangeArrowheads="1"/>
          </xdr:cNvSpPr>
        </xdr:nvSpPr>
        <xdr:spPr bwMode="auto">
          <a:xfrm>
            <a:off x="928" y="465"/>
            <a:ext cx="7" cy="6"/>
          </a:xfrm>
          <a:prstGeom prst="ellipse">
            <a:avLst/>
          </a:prstGeom>
          <a:solidFill>
            <a:srgbClr xmlns:mc="http://schemas.openxmlformats.org/markup-compatibility/2006" xmlns:a14="http://schemas.microsoft.com/office/drawing/2010/main" val="FF9900" mc:Ignorable="a14" a14:legacySpreadsheetColorIndex="52"/>
          </a:solidFill>
          <a:ln w="1905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0586" name="Rectangle 106"/>
          <xdr:cNvSpPr>
            <a:spLocks noChangeArrowheads="1"/>
          </xdr:cNvSpPr>
        </xdr:nvSpPr>
        <xdr:spPr bwMode="auto">
          <a:xfrm>
            <a:off x="928" y="470"/>
            <a:ext cx="6" cy="11"/>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587" name="Rectangle 107"/>
          <xdr:cNvSpPr>
            <a:spLocks noChangeArrowheads="1"/>
          </xdr:cNvSpPr>
        </xdr:nvSpPr>
        <xdr:spPr bwMode="auto">
          <a:xfrm>
            <a:off x="931" y="481"/>
            <a:ext cx="3" cy="9"/>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588" name="Rectangle 108"/>
          <xdr:cNvSpPr>
            <a:spLocks noChangeArrowheads="1"/>
          </xdr:cNvSpPr>
        </xdr:nvSpPr>
        <xdr:spPr bwMode="auto">
          <a:xfrm>
            <a:off x="928" y="481"/>
            <a:ext cx="3" cy="9"/>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589" name="Rectangle 109"/>
          <xdr:cNvSpPr>
            <a:spLocks noChangeArrowheads="1"/>
          </xdr:cNvSpPr>
        </xdr:nvSpPr>
        <xdr:spPr bwMode="auto">
          <a:xfrm>
            <a:off x="934" y="471"/>
            <a:ext cx="2" cy="12"/>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590" name="Rectangle 110"/>
          <xdr:cNvSpPr>
            <a:spLocks noChangeArrowheads="1"/>
          </xdr:cNvSpPr>
        </xdr:nvSpPr>
        <xdr:spPr bwMode="auto">
          <a:xfrm>
            <a:off x="926" y="471"/>
            <a:ext cx="2" cy="12"/>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12</xdr:col>
      <xdr:colOff>274320</xdr:colOff>
      <xdr:row>19</xdr:row>
      <xdr:rowOff>76200</xdr:rowOff>
    </xdr:from>
    <xdr:to>
      <xdr:col>12</xdr:col>
      <xdr:colOff>373380</xdr:colOff>
      <xdr:row>20</xdr:row>
      <xdr:rowOff>160020</xdr:rowOff>
    </xdr:to>
    <xdr:grpSp>
      <xdr:nvGrpSpPr>
        <xdr:cNvPr id="20598" name="Group 118"/>
        <xdr:cNvGrpSpPr>
          <a:grpSpLocks/>
        </xdr:cNvGrpSpPr>
      </xdr:nvGrpSpPr>
      <xdr:grpSpPr bwMode="auto">
        <a:xfrm rot="899392">
          <a:off x="6576060" y="3162300"/>
          <a:ext cx="99060" cy="251460"/>
          <a:chOff x="926" y="465"/>
          <a:chExt cx="10" cy="25"/>
        </a:xfrm>
      </xdr:grpSpPr>
      <xdr:sp macro="" textlink="">
        <xdr:nvSpPr>
          <xdr:cNvPr id="20599" name="Oval 119"/>
          <xdr:cNvSpPr>
            <a:spLocks noChangeArrowheads="1"/>
          </xdr:cNvSpPr>
        </xdr:nvSpPr>
        <xdr:spPr bwMode="auto">
          <a:xfrm>
            <a:off x="928" y="465"/>
            <a:ext cx="7" cy="6"/>
          </a:xfrm>
          <a:prstGeom prst="ellipse">
            <a:avLst/>
          </a:prstGeom>
          <a:solidFill>
            <a:srgbClr xmlns:mc="http://schemas.openxmlformats.org/markup-compatibility/2006" xmlns:a14="http://schemas.microsoft.com/office/drawing/2010/main" val="FF9900" mc:Ignorable="a14" a14:legacySpreadsheetColorIndex="52"/>
          </a:solidFill>
          <a:ln w="1905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0600" name="Rectangle 120"/>
          <xdr:cNvSpPr>
            <a:spLocks noChangeArrowheads="1"/>
          </xdr:cNvSpPr>
        </xdr:nvSpPr>
        <xdr:spPr bwMode="auto">
          <a:xfrm>
            <a:off x="928" y="470"/>
            <a:ext cx="6" cy="11"/>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601" name="Rectangle 121"/>
          <xdr:cNvSpPr>
            <a:spLocks noChangeArrowheads="1"/>
          </xdr:cNvSpPr>
        </xdr:nvSpPr>
        <xdr:spPr bwMode="auto">
          <a:xfrm>
            <a:off x="931" y="481"/>
            <a:ext cx="3" cy="9"/>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602" name="Rectangle 122"/>
          <xdr:cNvSpPr>
            <a:spLocks noChangeArrowheads="1"/>
          </xdr:cNvSpPr>
        </xdr:nvSpPr>
        <xdr:spPr bwMode="auto">
          <a:xfrm>
            <a:off x="928" y="481"/>
            <a:ext cx="3" cy="9"/>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603" name="Rectangle 123"/>
          <xdr:cNvSpPr>
            <a:spLocks noChangeArrowheads="1"/>
          </xdr:cNvSpPr>
        </xdr:nvSpPr>
        <xdr:spPr bwMode="auto">
          <a:xfrm>
            <a:off x="934" y="471"/>
            <a:ext cx="2" cy="12"/>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604" name="Rectangle 124"/>
          <xdr:cNvSpPr>
            <a:spLocks noChangeArrowheads="1"/>
          </xdr:cNvSpPr>
        </xdr:nvSpPr>
        <xdr:spPr bwMode="auto">
          <a:xfrm>
            <a:off x="926" y="471"/>
            <a:ext cx="2" cy="12"/>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12</xdr:col>
      <xdr:colOff>525780</xdr:colOff>
      <xdr:row>19</xdr:row>
      <xdr:rowOff>121920</xdr:rowOff>
    </xdr:from>
    <xdr:to>
      <xdr:col>13</xdr:col>
      <xdr:colOff>7620</xdr:colOff>
      <xdr:row>21</xdr:row>
      <xdr:rowOff>30480</xdr:rowOff>
    </xdr:to>
    <xdr:grpSp>
      <xdr:nvGrpSpPr>
        <xdr:cNvPr id="20591" name="Group 111"/>
        <xdr:cNvGrpSpPr>
          <a:grpSpLocks/>
        </xdr:cNvGrpSpPr>
      </xdr:nvGrpSpPr>
      <xdr:grpSpPr bwMode="auto">
        <a:xfrm rot="713857" flipV="1">
          <a:off x="6827520" y="3208020"/>
          <a:ext cx="91440" cy="243840"/>
          <a:chOff x="926" y="465"/>
          <a:chExt cx="10" cy="25"/>
        </a:xfrm>
      </xdr:grpSpPr>
      <xdr:sp macro="" textlink="">
        <xdr:nvSpPr>
          <xdr:cNvPr id="20592" name="Oval 112"/>
          <xdr:cNvSpPr>
            <a:spLocks noChangeArrowheads="1"/>
          </xdr:cNvSpPr>
        </xdr:nvSpPr>
        <xdr:spPr bwMode="auto">
          <a:xfrm>
            <a:off x="928" y="465"/>
            <a:ext cx="7" cy="6"/>
          </a:xfrm>
          <a:prstGeom prst="ellipse">
            <a:avLst/>
          </a:prstGeom>
          <a:solidFill>
            <a:srgbClr xmlns:mc="http://schemas.openxmlformats.org/markup-compatibility/2006" xmlns:a14="http://schemas.microsoft.com/office/drawing/2010/main" val="FF9900" mc:Ignorable="a14" a14:legacySpreadsheetColorIndex="52"/>
          </a:solidFill>
          <a:ln w="1905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0593" name="Rectangle 113"/>
          <xdr:cNvSpPr>
            <a:spLocks noChangeArrowheads="1"/>
          </xdr:cNvSpPr>
        </xdr:nvSpPr>
        <xdr:spPr bwMode="auto">
          <a:xfrm>
            <a:off x="928" y="470"/>
            <a:ext cx="6" cy="11"/>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594" name="Rectangle 114"/>
          <xdr:cNvSpPr>
            <a:spLocks noChangeArrowheads="1"/>
          </xdr:cNvSpPr>
        </xdr:nvSpPr>
        <xdr:spPr bwMode="auto">
          <a:xfrm>
            <a:off x="931" y="481"/>
            <a:ext cx="3" cy="9"/>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595" name="Rectangle 115"/>
          <xdr:cNvSpPr>
            <a:spLocks noChangeArrowheads="1"/>
          </xdr:cNvSpPr>
        </xdr:nvSpPr>
        <xdr:spPr bwMode="auto">
          <a:xfrm>
            <a:off x="928" y="481"/>
            <a:ext cx="3" cy="9"/>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596" name="Rectangle 116"/>
          <xdr:cNvSpPr>
            <a:spLocks noChangeArrowheads="1"/>
          </xdr:cNvSpPr>
        </xdr:nvSpPr>
        <xdr:spPr bwMode="auto">
          <a:xfrm>
            <a:off x="934" y="471"/>
            <a:ext cx="2" cy="12"/>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597" name="Rectangle 117"/>
          <xdr:cNvSpPr>
            <a:spLocks noChangeArrowheads="1"/>
          </xdr:cNvSpPr>
        </xdr:nvSpPr>
        <xdr:spPr bwMode="auto">
          <a:xfrm>
            <a:off x="926" y="471"/>
            <a:ext cx="2" cy="12"/>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11</xdr:col>
      <xdr:colOff>601980</xdr:colOff>
      <xdr:row>30</xdr:row>
      <xdr:rowOff>144780</xdr:rowOff>
    </xdr:from>
    <xdr:to>
      <xdr:col>12</xdr:col>
      <xdr:colOff>541020</xdr:colOff>
      <xdr:row>30</xdr:row>
      <xdr:rowOff>144780</xdr:rowOff>
    </xdr:to>
    <xdr:sp macro="" textlink="">
      <xdr:nvSpPr>
        <xdr:cNvPr id="20608" name="Line 128"/>
        <xdr:cNvSpPr>
          <a:spLocks noChangeShapeType="1"/>
        </xdr:cNvSpPr>
      </xdr:nvSpPr>
      <xdr:spPr bwMode="auto">
        <a:xfrm flipH="1" flipV="1">
          <a:off x="6294120" y="5074920"/>
          <a:ext cx="5486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556260</xdr:colOff>
      <xdr:row>9</xdr:row>
      <xdr:rowOff>99060</xdr:rowOff>
    </xdr:from>
    <xdr:to>
      <xdr:col>12</xdr:col>
      <xdr:colOff>449580</xdr:colOff>
      <xdr:row>9</xdr:row>
      <xdr:rowOff>99060</xdr:rowOff>
    </xdr:to>
    <xdr:sp macro="" textlink="">
      <xdr:nvSpPr>
        <xdr:cNvPr id="20609" name="Line 129"/>
        <xdr:cNvSpPr>
          <a:spLocks noChangeShapeType="1"/>
        </xdr:cNvSpPr>
      </xdr:nvSpPr>
      <xdr:spPr bwMode="auto">
        <a:xfrm flipH="1">
          <a:off x="6248400" y="1508760"/>
          <a:ext cx="5029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68580</xdr:colOff>
      <xdr:row>11</xdr:row>
      <xdr:rowOff>144780</xdr:rowOff>
    </xdr:from>
    <xdr:to>
      <xdr:col>5</xdr:col>
      <xdr:colOff>68580</xdr:colOff>
      <xdr:row>20</xdr:row>
      <xdr:rowOff>38100</xdr:rowOff>
    </xdr:to>
    <xdr:sp macro="" textlink="">
      <xdr:nvSpPr>
        <xdr:cNvPr id="20611" name="Line 131"/>
        <xdr:cNvSpPr>
          <a:spLocks noChangeShapeType="1"/>
        </xdr:cNvSpPr>
      </xdr:nvSpPr>
      <xdr:spPr bwMode="auto">
        <a:xfrm>
          <a:off x="2065020" y="1889760"/>
          <a:ext cx="0" cy="14020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99060</xdr:colOff>
      <xdr:row>15</xdr:row>
      <xdr:rowOff>76200</xdr:rowOff>
    </xdr:from>
    <xdr:to>
      <xdr:col>6</xdr:col>
      <xdr:colOff>342900</xdr:colOff>
      <xdr:row>17</xdr:row>
      <xdr:rowOff>22860</xdr:rowOff>
    </xdr:to>
    <xdr:sp macro="" textlink="">
      <xdr:nvSpPr>
        <xdr:cNvPr id="20612" name="Text Box 132"/>
        <xdr:cNvSpPr txBox="1">
          <a:spLocks noChangeArrowheads="1"/>
        </xdr:cNvSpPr>
      </xdr:nvSpPr>
      <xdr:spPr bwMode="auto">
        <a:xfrm>
          <a:off x="2095500" y="2491740"/>
          <a:ext cx="891540" cy="281940"/>
        </a:xfrm>
        <a:prstGeom prst="rect">
          <a:avLst/>
        </a:prstGeom>
        <a:solidFill>
          <a:srgbClr xmlns:mc="http://schemas.openxmlformats.org/markup-compatibility/2006" xmlns:a14="http://schemas.microsoft.com/office/drawing/2010/main" val="FFCC99" mc:Ignorable="a14" a14:legacySpreadsheetColorIndex="47"/>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ctr" upright="1"/>
        <a:lstStyle/>
        <a:p>
          <a:pPr algn="ctr" rtl="0">
            <a:defRPr sz="1000"/>
          </a:pPr>
          <a:r>
            <a:rPr lang="en-GB" sz="800" b="0" i="0" u="none" strike="noStrike" baseline="0">
              <a:solidFill>
                <a:srgbClr val="000000"/>
              </a:solidFill>
              <a:latin typeface="Arial"/>
              <a:cs typeface="Arial"/>
            </a:rPr>
            <a:t>Radius of spin</a:t>
          </a:r>
        </a:p>
      </xdr:txBody>
    </xdr:sp>
    <xdr:clientData/>
  </xdr:twoCellAnchor>
  <xdr:twoCellAnchor>
    <xdr:from>
      <xdr:col>8</xdr:col>
      <xdr:colOff>182880</xdr:colOff>
      <xdr:row>14</xdr:row>
      <xdr:rowOff>106680</xdr:rowOff>
    </xdr:from>
    <xdr:to>
      <xdr:col>9</xdr:col>
      <xdr:colOff>518160</xdr:colOff>
      <xdr:row>16</xdr:row>
      <xdr:rowOff>60960</xdr:rowOff>
    </xdr:to>
    <xdr:sp macro="" textlink="">
      <xdr:nvSpPr>
        <xdr:cNvPr id="20614" name="Text Box 134"/>
        <xdr:cNvSpPr txBox="1">
          <a:spLocks noChangeArrowheads="1"/>
        </xdr:cNvSpPr>
      </xdr:nvSpPr>
      <xdr:spPr bwMode="auto">
        <a:xfrm>
          <a:off x="4046220" y="2354580"/>
          <a:ext cx="944880" cy="2895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0" anchor="ctr" upright="1"/>
        <a:lstStyle/>
        <a:p>
          <a:pPr algn="ctr" rtl="0">
            <a:defRPr sz="1000"/>
          </a:pPr>
          <a:r>
            <a:rPr lang="en-GB" sz="1000" b="0" i="0" u="none" strike="noStrike" baseline="0">
              <a:solidFill>
                <a:srgbClr val="000000"/>
              </a:solidFill>
              <a:latin typeface="Arial"/>
              <a:cs typeface="Arial"/>
            </a:rPr>
            <a:t>SIDE VIEW</a:t>
          </a:r>
        </a:p>
      </xdr:txBody>
    </xdr:sp>
    <xdr:clientData/>
  </xdr:twoCellAnchor>
  <xdr:twoCellAnchor>
    <xdr:from>
      <xdr:col>2</xdr:col>
      <xdr:colOff>304800</xdr:colOff>
      <xdr:row>16</xdr:row>
      <xdr:rowOff>106680</xdr:rowOff>
    </xdr:from>
    <xdr:to>
      <xdr:col>4</xdr:col>
      <xdr:colOff>83820</xdr:colOff>
      <xdr:row>18</xdr:row>
      <xdr:rowOff>160020</xdr:rowOff>
    </xdr:to>
    <xdr:sp macro="" textlink="">
      <xdr:nvSpPr>
        <xdr:cNvPr id="20615" name="Text Box 135"/>
        <xdr:cNvSpPr txBox="1">
          <a:spLocks noChangeArrowheads="1"/>
        </xdr:cNvSpPr>
      </xdr:nvSpPr>
      <xdr:spPr bwMode="auto">
        <a:xfrm>
          <a:off x="472440" y="2689860"/>
          <a:ext cx="998220" cy="3886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0" anchor="ctr" upright="1"/>
        <a:lstStyle/>
        <a:p>
          <a:pPr algn="ctr" rtl="0">
            <a:defRPr sz="1000"/>
          </a:pPr>
          <a:r>
            <a:rPr lang="en-GB" sz="1000" b="0" i="0" u="none" strike="noStrike" baseline="0">
              <a:solidFill>
                <a:srgbClr val="000000"/>
              </a:solidFill>
              <a:latin typeface="Arial"/>
              <a:cs typeface="Arial"/>
            </a:rPr>
            <a:t>HEAD ON VIEW</a:t>
          </a:r>
        </a:p>
      </xdr:txBody>
    </xdr:sp>
    <xdr:clientData/>
  </xdr:twoCellAnchor>
  <xdr:twoCellAnchor>
    <xdr:from>
      <xdr:col>7</xdr:col>
      <xdr:colOff>30480</xdr:colOff>
      <xdr:row>25</xdr:row>
      <xdr:rowOff>7620</xdr:rowOff>
    </xdr:from>
    <xdr:to>
      <xdr:col>10</xdr:col>
      <xdr:colOff>320040</xdr:colOff>
      <xdr:row>30</xdr:row>
      <xdr:rowOff>38100</xdr:rowOff>
    </xdr:to>
    <xdr:sp macro="" textlink="">
      <xdr:nvSpPr>
        <xdr:cNvPr id="20616" name="Text Box 136"/>
        <xdr:cNvSpPr txBox="1">
          <a:spLocks noChangeArrowheads="1"/>
        </xdr:cNvSpPr>
      </xdr:nvSpPr>
      <xdr:spPr bwMode="auto">
        <a:xfrm>
          <a:off x="3284220" y="4099560"/>
          <a:ext cx="2118360" cy="86868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defRPr sz="1000"/>
          </a:pPr>
          <a:r>
            <a:rPr lang="en-GB" sz="800" b="0" i="0" u="none" strike="noStrike" baseline="0">
              <a:solidFill>
                <a:srgbClr val="000000"/>
              </a:solidFill>
              <a:latin typeface="Arial"/>
              <a:cs typeface="Arial"/>
            </a:rPr>
            <a:t>If the speed of rotation and the radius of rotation are carefully chosen the "floor" of the rotating crew cabin will continually accelerate the Astronauts "upwards" towards the centre of the space vehicle at 9.8 metres/sec/sec.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9:Q32"/>
  <sheetViews>
    <sheetView showGridLines="0" showRowColHeaders="0" tabSelected="1" workbookViewId="0">
      <selection activeCell="O2" sqref="O2"/>
    </sheetView>
  </sheetViews>
  <sheetFormatPr defaultRowHeight="13.2" x14ac:dyDescent="0.25"/>
  <cols>
    <col min="1" max="1" width="1.109375" customWidth="1"/>
  </cols>
  <sheetData>
    <row r="19" spans="2:17" x14ac:dyDescent="0.25">
      <c r="Q19" s="1"/>
    </row>
    <row r="23" spans="2:17" x14ac:dyDescent="0.25">
      <c r="O23" s="1"/>
    </row>
    <row r="32" spans="2:17" ht="15" customHeight="1" x14ac:dyDescent="0.25">
      <c r="B32" s="98"/>
      <c r="C32" s="98"/>
      <c r="D32" s="98"/>
      <c r="E32" s="98"/>
      <c r="F32" s="98"/>
      <c r="G32" s="98"/>
      <c r="H32" s="98"/>
      <c r="I32" s="98"/>
      <c r="J32" s="98"/>
      <c r="K32" s="98"/>
      <c r="L32" s="98"/>
      <c r="M32" s="98"/>
      <c r="N32" s="98"/>
    </row>
  </sheetData>
  <sheetProtection algorithmName="SHA-512" hashValue="RX3R0Ax1m2R67cRAnrqOHlGfUN4WYWu3Sx1grbAyluVvatlx1y28Ca1WdiPKGq7FqXLfVSbw8JRROP0kD/IgjQ==" saltValue="wbR3ttJ1jcW+YwkO+maGVA==" spinCount="100000" sheet="1" objects="1" scenarios="1" selectLockedCells="1" selectUnlockedCells="1"/>
  <mergeCells count="1">
    <mergeCell ref="B32:N32"/>
  </mergeCells>
  <phoneticPr fontId="1" type="noConversion"/>
  <printOptions horizontalCentered="1" verticalCentered="1"/>
  <pageMargins left="0.74803149606299213" right="0.15748031496062992" top="0.98425196850393704" bottom="0.98425196850393704" header="0.51181102362204722" footer="0.51181102362204722"/>
  <pageSetup paperSize="9" orientation="landscape" r:id="rId1"/>
  <headerFooter alignWithMargins="0">
    <oddHeader>&amp;LCopyright 2018 JD Palmer&amp;CRockets Orbits and Newton - Gravity&amp;R&amp;D</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0"/>
  <sheetViews>
    <sheetView showGridLines="0" showRowColHeaders="0" workbookViewId="0">
      <selection activeCell="G18" sqref="G18"/>
    </sheetView>
  </sheetViews>
  <sheetFormatPr defaultRowHeight="13.2" x14ac:dyDescent="0.25"/>
  <cols>
    <col min="1" max="1" width="1.33203125" customWidth="1"/>
    <col min="2" max="2" width="1.5546875" customWidth="1"/>
    <col min="6" max="6" width="10.109375" customWidth="1"/>
    <col min="7" max="7" width="11.44140625" bestFit="1" customWidth="1"/>
    <col min="8" max="8" width="2.44140625" customWidth="1"/>
    <col min="13" max="13" width="10.44140625" bestFit="1" customWidth="1"/>
    <col min="17" max="17" width="1.6640625" customWidth="1"/>
    <col min="18" max="18" width="12.44140625" bestFit="1" customWidth="1"/>
  </cols>
  <sheetData>
    <row r="1" spans="2:18" ht="6" customHeight="1" x14ac:dyDescent="0.25"/>
    <row r="2" spans="2:18" ht="6" customHeight="1" x14ac:dyDescent="0.25">
      <c r="B2" s="11"/>
      <c r="C2" s="12"/>
      <c r="D2" s="12"/>
      <c r="E2" s="12"/>
      <c r="F2" s="12"/>
      <c r="G2" s="12"/>
      <c r="H2" s="12"/>
      <c r="I2" s="12"/>
      <c r="J2" s="12"/>
      <c r="K2" s="12"/>
      <c r="L2" s="12"/>
      <c r="M2" s="12"/>
      <c r="N2" s="12"/>
      <c r="O2" s="12"/>
      <c r="P2" s="12"/>
      <c r="Q2" s="13"/>
    </row>
    <row r="3" spans="2:18" ht="12.75" customHeight="1" x14ac:dyDescent="0.25">
      <c r="B3" s="14"/>
      <c r="C3" s="115" t="s">
        <v>11</v>
      </c>
      <c r="D3" s="116"/>
      <c r="E3" s="116"/>
      <c r="F3" s="116"/>
      <c r="G3" s="116"/>
      <c r="H3" s="15"/>
      <c r="I3" s="2"/>
      <c r="J3" s="3"/>
      <c r="K3" s="3"/>
      <c r="L3" s="3"/>
      <c r="M3" s="3"/>
      <c r="N3" s="3"/>
      <c r="O3" s="3"/>
      <c r="P3" s="4"/>
      <c r="Q3" s="16"/>
    </row>
    <row r="4" spans="2:18" ht="12.75" customHeight="1" x14ac:dyDescent="0.25">
      <c r="B4" s="14"/>
      <c r="C4" s="116"/>
      <c r="D4" s="116"/>
      <c r="E4" s="116"/>
      <c r="F4" s="116"/>
      <c r="G4" s="116"/>
      <c r="H4" s="15"/>
      <c r="I4" s="5"/>
      <c r="J4" s="6"/>
      <c r="K4" s="6"/>
      <c r="L4" s="6"/>
      <c r="M4" s="6"/>
      <c r="N4" s="6"/>
      <c r="O4" s="6"/>
      <c r="P4" s="7"/>
      <c r="Q4" s="16"/>
    </row>
    <row r="5" spans="2:18" ht="12.75" customHeight="1" x14ac:dyDescent="0.25">
      <c r="B5" s="14"/>
      <c r="C5" s="116"/>
      <c r="D5" s="116"/>
      <c r="E5" s="116"/>
      <c r="F5" s="116"/>
      <c r="G5" s="116"/>
      <c r="H5" s="15"/>
      <c r="I5" s="5"/>
      <c r="J5" s="6"/>
      <c r="K5" s="6"/>
      <c r="L5" s="6"/>
      <c r="M5" s="6"/>
      <c r="N5" s="6"/>
      <c r="O5" s="6"/>
      <c r="P5" s="7"/>
      <c r="Q5" s="16"/>
    </row>
    <row r="6" spans="2:18" ht="12.75" customHeight="1" x14ac:dyDescent="0.25">
      <c r="B6" s="14"/>
      <c r="C6" s="15"/>
      <c r="D6" s="15"/>
      <c r="E6" s="15"/>
      <c r="F6" s="15"/>
      <c r="G6" s="15"/>
      <c r="H6" s="15"/>
      <c r="I6" s="5"/>
      <c r="J6" s="6"/>
      <c r="K6" s="6"/>
      <c r="L6" s="6"/>
      <c r="M6" s="6"/>
      <c r="N6" s="6"/>
      <c r="O6" s="6"/>
      <c r="P6" s="7"/>
      <c r="Q6" s="16"/>
    </row>
    <row r="7" spans="2:18" ht="12.75" customHeight="1" x14ac:dyDescent="0.25">
      <c r="B7" s="14"/>
      <c r="C7" s="117" t="s">
        <v>1</v>
      </c>
      <c r="D7" s="117"/>
      <c r="E7" s="117"/>
      <c r="F7" s="117"/>
      <c r="G7" s="117"/>
      <c r="H7" s="15"/>
      <c r="I7" s="5"/>
      <c r="J7" s="6"/>
      <c r="K7" s="6"/>
      <c r="L7" s="6"/>
      <c r="M7" s="6"/>
      <c r="N7" s="6"/>
      <c r="O7" s="6"/>
      <c r="P7" s="7"/>
      <c r="Q7" s="16"/>
    </row>
    <row r="8" spans="2:18" ht="12.75" customHeight="1" x14ac:dyDescent="0.25">
      <c r="B8" s="14"/>
      <c r="C8" s="15"/>
      <c r="D8" s="15"/>
      <c r="E8" s="15"/>
      <c r="F8" s="15"/>
      <c r="G8" s="15"/>
      <c r="H8" s="15"/>
      <c r="I8" s="5"/>
      <c r="J8" s="6"/>
      <c r="K8" s="6"/>
      <c r="L8" s="6"/>
      <c r="M8" s="6"/>
      <c r="N8" s="6"/>
      <c r="O8" s="6"/>
      <c r="P8" s="7"/>
      <c r="Q8" s="16"/>
    </row>
    <row r="9" spans="2:18" ht="12.75" customHeight="1" x14ac:dyDescent="0.25">
      <c r="B9" s="14"/>
      <c r="C9" s="103" t="s">
        <v>0</v>
      </c>
      <c r="D9" s="104"/>
      <c r="E9" s="104"/>
      <c r="F9" s="104"/>
      <c r="G9" s="105"/>
      <c r="H9" s="15"/>
      <c r="I9" s="5"/>
      <c r="J9" s="6"/>
      <c r="K9" s="6"/>
      <c r="L9" s="6"/>
      <c r="M9" s="6"/>
      <c r="N9" s="6"/>
      <c r="O9" s="6"/>
      <c r="P9" s="7"/>
      <c r="Q9" s="16"/>
    </row>
    <row r="10" spans="2:18" ht="12.75" customHeight="1" x14ac:dyDescent="0.25">
      <c r="B10" s="14"/>
      <c r="C10" s="106"/>
      <c r="D10" s="107"/>
      <c r="E10" s="107"/>
      <c r="F10" s="107"/>
      <c r="G10" s="108"/>
      <c r="H10" s="15"/>
      <c r="I10" s="5"/>
      <c r="J10" s="6"/>
      <c r="K10" s="6"/>
      <c r="L10" s="6"/>
      <c r="M10" s="6"/>
      <c r="N10" s="6"/>
      <c r="O10" s="6"/>
      <c r="P10" s="7"/>
      <c r="Q10" s="16"/>
      <c r="R10" s="21"/>
    </row>
    <row r="11" spans="2:18" ht="12.75" customHeight="1" x14ac:dyDescent="0.25">
      <c r="B11" s="14"/>
      <c r="C11" s="123" t="s">
        <v>71</v>
      </c>
      <c r="D11" s="124"/>
      <c r="E11" s="124"/>
      <c r="F11" s="124"/>
      <c r="G11" s="125"/>
      <c r="H11" s="15"/>
      <c r="I11" s="5"/>
      <c r="J11" s="6"/>
      <c r="K11" s="6"/>
      <c r="L11" s="6"/>
      <c r="M11" s="6"/>
      <c r="N11" s="6"/>
      <c r="O11" s="6"/>
      <c r="P11" s="7"/>
      <c r="Q11" s="16"/>
      <c r="R11" s="21"/>
    </row>
    <row r="12" spans="2:18" ht="12.75" customHeight="1" x14ac:dyDescent="0.25">
      <c r="B12" s="14"/>
      <c r="C12" s="120" t="s">
        <v>9</v>
      </c>
      <c r="D12" s="121"/>
      <c r="E12" s="121"/>
      <c r="F12" s="121"/>
      <c r="G12" s="122"/>
      <c r="H12" s="15"/>
      <c r="I12" s="5"/>
      <c r="J12" s="6"/>
      <c r="K12" s="6"/>
      <c r="L12" s="6"/>
      <c r="M12" s="6"/>
      <c r="N12" s="6"/>
      <c r="O12" s="6"/>
      <c r="P12" s="7"/>
      <c r="Q12" s="16"/>
      <c r="R12" s="21"/>
    </row>
    <row r="13" spans="2:18" ht="12.75" customHeight="1" x14ac:dyDescent="0.35">
      <c r="B13" s="14"/>
      <c r="C13" s="120" t="s">
        <v>23</v>
      </c>
      <c r="D13" s="121"/>
      <c r="E13" s="121"/>
      <c r="F13" s="121"/>
      <c r="G13" s="122"/>
      <c r="H13" s="15"/>
      <c r="I13" s="5"/>
      <c r="J13" s="6"/>
      <c r="K13" s="6"/>
      <c r="L13" s="6"/>
      <c r="M13" s="6"/>
      <c r="N13" s="6"/>
      <c r="O13" s="6"/>
      <c r="P13" s="7"/>
      <c r="Q13" s="16"/>
      <c r="R13" s="21"/>
    </row>
    <row r="14" spans="2:18" ht="12.75" customHeight="1" x14ac:dyDescent="0.35">
      <c r="B14" s="14"/>
      <c r="C14" s="120" t="s">
        <v>24</v>
      </c>
      <c r="D14" s="121"/>
      <c r="E14" s="121"/>
      <c r="F14" s="121"/>
      <c r="G14" s="122"/>
      <c r="H14" s="15"/>
      <c r="I14" s="5"/>
      <c r="J14" s="6"/>
      <c r="K14" s="6"/>
      <c r="L14" s="6"/>
      <c r="M14" s="6"/>
      <c r="N14" s="6"/>
      <c r="O14" s="6"/>
      <c r="P14" s="7"/>
      <c r="Q14" s="16"/>
      <c r="R14" s="22"/>
    </row>
    <row r="15" spans="2:18" ht="12.75" customHeight="1" x14ac:dyDescent="0.25">
      <c r="B15" s="14"/>
      <c r="C15" s="123" t="s">
        <v>25</v>
      </c>
      <c r="D15" s="124"/>
      <c r="E15" s="124"/>
      <c r="F15" s="124"/>
      <c r="G15" s="125"/>
      <c r="H15" s="15"/>
      <c r="I15" s="5"/>
      <c r="J15" s="6"/>
      <c r="K15" s="6"/>
      <c r="L15" s="6"/>
      <c r="M15" s="6"/>
      <c r="N15" s="6"/>
      <c r="O15" s="6"/>
      <c r="P15" s="7"/>
      <c r="Q15" s="16"/>
      <c r="R15" s="21"/>
    </row>
    <row r="16" spans="2:18" ht="12.75" customHeight="1" x14ac:dyDescent="0.25">
      <c r="B16" s="14"/>
      <c r="C16" s="8"/>
      <c r="D16" s="9"/>
      <c r="E16" s="9"/>
      <c r="F16" s="9"/>
      <c r="G16" s="10"/>
      <c r="H16" s="15"/>
      <c r="I16" s="8"/>
      <c r="J16" s="9"/>
      <c r="K16" s="9"/>
      <c r="L16" s="9"/>
      <c r="M16" s="9"/>
      <c r="N16" s="9"/>
      <c r="O16" s="9"/>
      <c r="P16" s="10"/>
      <c r="Q16" s="16"/>
      <c r="R16" s="21"/>
    </row>
    <row r="17" spans="2:18" ht="12.75" customHeight="1" x14ac:dyDescent="0.25">
      <c r="B17" s="14"/>
      <c r="C17" s="15"/>
      <c r="D17" s="15"/>
      <c r="E17" s="15"/>
      <c r="F17" s="15"/>
      <c r="G17" s="15"/>
      <c r="H17" s="15"/>
      <c r="I17" s="15"/>
      <c r="J17" s="15"/>
      <c r="K17" s="15"/>
      <c r="L17" s="15"/>
      <c r="M17" s="15"/>
      <c r="N17" s="15"/>
      <c r="O17" s="15"/>
      <c r="P17" s="15"/>
      <c r="Q17" s="16"/>
      <c r="R17" s="23"/>
    </row>
    <row r="18" spans="2:18" ht="12.75" customHeight="1" x14ac:dyDescent="0.25">
      <c r="B18" s="14"/>
      <c r="C18" s="126" t="s">
        <v>26</v>
      </c>
      <c r="D18" s="127"/>
      <c r="E18" s="127"/>
      <c r="F18" s="128"/>
      <c r="G18" s="40">
        <v>1</v>
      </c>
      <c r="H18" s="15"/>
      <c r="I18" s="2"/>
      <c r="J18" s="3"/>
      <c r="K18" s="3"/>
      <c r="L18" s="3"/>
      <c r="M18" s="3"/>
      <c r="N18" s="3"/>
      <c r="O18" s="3"/>
      <c r="P18" s="4"/>
      <c r="Q18" s="16"/>
    </row>
    <row r="19" spans="2:18" ht="12.75" customHeight="1" x14ac:dyDescent="0.3">
      <c r="B19" s="14"/>
      <c r="C19" s="112" t="s">
        <v>14</v>
      </c>
      <c r="D19" s="112"/>
      <c r="E19" s="112"/>
      <c r="F19" s="112"/>
      <c r="G19" s="39">
        <v>1</v>
      </c>
      <c r="H19" s="15"/>
      <c r="I19" s="5"/>
      <c r="J19" s="6"/>
      <c r="K19" s="6"/>
      <c r="L19" s="6"/>
      <c r="M19" s="6"/>
      <c r="N19" s="6"/>
      <c r="O19" s="6"/>
      <c r="P19" s="7"/>
      <c r="Q19" s="16"/>
    </row>
    <row r="20" spans="2:18" ht="12.75" customHeight="1" x14ac:dyDescent="0.25">
      <c r="B20" s="14"/>
      <c r="C20" s="112" t="s">
        <v>15</v>
      </c>
      <c r="D20" s="112"/>
      <c r="E20" s="112"/>
      <c r="F20" s="112"/>
      <c r="G20" s="39">
        <v>1</v>
      </c>
      <c r="H20" s="15"/>
      <c r="I20" s="5"/>
      <c r="J20" s="6"/>
      <c r="K20" s="6"/>
      <c r="L20" s="6"/>
      <c r="M20" s="6"/>
      <c r="N20" s="6"/>
      <c r="O20" s="6"/>
      <c r="P20" s="7"/>
      <c r="Q20" s="16"/>
      <c r="R20" s="45"/>
    </row>
    <row r="21" spans="2:18" ht="12.75" customHeight="1" x14ac:dyDescent="0.25">
      <c r="B21" s="14"/>
      <c r="C21" s="5"/>
      <c r="D21" s="6"/>
      <c r="E21" s="6"/>
      <c r="F21" s="6"/>
      <c r="G21" s="7"/>
      <c r="H21" s="15"/>
      <c r="I21" s="5"/>
      <c r="J21" s="6"/>
      <c r="K21" s="6"/>
      <c r="L21" s="6"/>
      <c r="M21" s="6"/>
      <c r="N21" s="6"/>
      <c r="O21" s="6"/>
      <c r="P21" s="7"/>
      <c r="Q21" s="16"/>
      <c r="R21" s="34"/>
    </row>
    <row r="22" spans="2:18" ht="12.75" customHeight="1" x14ac:dyDescent="0.25">
      <c r="B22" s="14"/>
      <c r="C22" s="113" t="s">
        <v>27</v>
      </c>
      <c r="D22" s="113"/>
      <c r="E22" s="113"/>
      <c r="F22" s="113"/>
      <c r="G22" s="42">
        <f>IF(J43=0,G40," ")</f>
        <v>0.99999995123579422</v>
      </c>
      <c r="H22" s="15"/>
      <c r="I22" s="5"/>
      <c r="J22" s="6"/>
      <c r="K22" s="6"/>
      <c r="L22" s="6"/>
      <c r="M22" s="6"/>
      <c r="N22" s="6"/>
      <c r="O22" s="6"/>
      <c r="P22" s="7"/>
      <c r="Q22" s="16"/>
    </row>
    <row r="23" spans="2:18" ht="12.75" customHeight="1" x14ac:dyDescent="0.25">
      <c r="B23" s="14"/>
      <c r="C23" s="113" t="s">
        <v>28</v>
      </c>
      <c r="D23" s="113"/>
      <c r="E23" s="113"/>
      <c r="F23" s="113"/>
      <c r="G23" s="42">
        <f>IF(J43=0,G41," ")</f>
        <v>9.7999995221107845</v>
      </c>
      <c r="H23" s="15"/>
      <c r="I23" s="5"/>
      <c r="J23" s="6"/>
      <c r="K23" s="6"/>
      <c r="L23" s="6"/>
      <c r="M23" s="6"/>
      <c r="N23" s="6"/>
      <c r="O23" s="6"/>
      <c r="P23" s="7"/>
      <c r="Q23" s="16"/>
    </row>
    <row r="24" spans="2:18" ht="12.75" customHeight="1" x14ac:dyDescent="0.25">
      <c r="B24" s="14"/>
      <c r="C24" s="118"/>
      <c r="D24" s="119"/>
      <c r="E24" s="119"/>
      <c r="F24" s="119"/>
      <c r="G24" s="78"/>
      <c r="H24" s="15"/>
      <c r="I24" s="5"/>
      <c r="J24" s="6"/>
      <c r="K24" s="6"/>
      <c r="L24" s="6"/>
      <c r="M24" s="6"/>
      <c r="N24" s="6"/>
      <c r="O24" s="6"/>
      <c r="P24" s="7"/>
      <c r="Q24" s="16"/>
    </row>
    <row r="25" spans="2:18" ht="12.75" customHeight="1" x14ac:dyDescent="0.25">
      <c r="B25" s="14"/>
      <c r="C25" s="5"/>
      <c r="D25" s="6"/>
      <c r="E25" s="6"/>
      <c r="F25" s="6"/>
      <c r="G25" s="7"/>
      <c r="H25" s="15"/>
      <c r="I25" s="5"/>
      <c r="J25" s="6"/>
      <c r="K25" s="6"/>
      <c r="L25" s="6"/>
      <c r="M25" s="6"/>
      <c r="N25" s="6"/>
      <c r="O25" s="6"/>
      <c r="P25" s="7"/>
      <c r="Q25" s="16"/>
    </row>
    <row r="26" spans="2:18" ht="12.75" customHeight="1" x14ac:dyDescent="0.25">
      <c r="B26" s="14"/>
      <c r="C26" s="17"/>
      <c r="D26" s="18"/>
      <c r="E26" s="18"/>
      <c r="F26" s="19"/>
      <c r="G26" s="20"/>
      <c r="H26" s="15"/>
      <c r="I26" s="5"/>
      <c r="J26" s="6"/>
      <c r="K26" s="6"/>
      <c r="L26" s="6"/>
      <c r="M26" s="6"/>
      <c r="N26" s="6"/>
      <c r="O26" s="6"/>
      <c r="P26" s="7"/>
      <c r="Q26" s="16"/>
    </row>
    <row r="27" spans="2:18" ht="12.75" customHeight="1" x14ac:dyDescent="0.25">
      <c r="B27" s="14"/>
      <c r="C27" s="5"/>
      <c r="D27" s="6"/>
      <c r="E27" s="6"/>
      <c r="F27" s="6"/>
      <c r="G27" s="7"/>
      <c r="H27" s="15"/>
      <c r="I27" s="5"/>
      <c r="J27" s="6"/>
      <c r="K27" s="6"/>
      <c r="L27" s="6"/>
      <c r="M27" s="6"/>
      <c r="N27" s="6"/>
      <c r="O27" s="6"/>
      <c r="P27" s="7"/>
      <c r="Q27" s="16"/>
    </row>
    <row r="28" spans="2:18" ht="12.75" customHeight="1" x14ac:dyDescent="0.25">
      <c r="B28" s="14"/>
      <c r="C28" s="109"/>
      <c r="D28" s="110"/>
      <c r="E28" s="110"/>
      <c r="F28" s="110"/>
      <c r="G28" s="111"/>
      <c r="H28" s="15"/>
      <c r="I28" s="5"/>
      <c r="J28" s="6"/>
      <c r="K28" s="6"/>
      <c r="L28" s="6"/>
      <c r="M28" s="6"/>
      <c r="N28" s="6"/>
      <c r="O28" s="6"/>
      <c r="P28" s="7"/>
      <c r="Q28" s="16"/>
    </row>
    <row r="29" spans="2:18" ht="12.75" customHeight="1" x14ac:dyDescent="0.25">
      <c r="B29" s="14"/>
      <c r="C29" s="109"/>
      <c r="D29" s="110"/>
      <c r="E29" s="110"/>
      <c r="F29" s="110"/>
      <c r="G29" s="111"/>
      <c r="H29" s="15"/>
      <c r="I29" s="5"/>
      <c r="J29" s="6"/>
      <c r="K29" s="6"/>
      <c r="L29" s="6"/>
      <c r="M29" s="6"/>
      <c r="N29" s="6"/>
      <c r="O29" s="6"/>
      <c r="P29" s="7"/>
      <c r="Q29" s="16"/>
    </row>
    <row r="30" spans="2:18" x14ac:dyDescent="0.25">
      <c r="B30" s="14"/>
      <c r="C30" s="109"/>
      <c r="D30" s="110"/>
      <c r="E30" s="110"/>
      <c r="F30" s="110"/>
      <c r="G30" s="111"/>
      <c r="H30" s="15"/>
      <c r="I30" s="5"/>
      <c r="J30" s="6"/>
      <c r="K30" s="6"/>
      <c r="L30" s="6"/>
      <c r="M30" s="6"/>
      <c r="N30" s="6"/>
      <c r="O30" s="6"/>
      <c r="P30" s="7"/>
      <c r="Q30" s="16"/>
    </row>
    <row r="31" spans="2:18" x14ac:dyDescent="0.25">
      <c r="B31" s="14"/>
      <c r="C31" s="100"/>
      <c r="D31" s="101"/>
      <c r="E31" s="101"/>
      <c r="F31" s="101"/>
      <c r="G31" s="102"/>
      <c r="H31" s="15"/>
      <c r="I31" s="5"/>
      <c r="J31" s="6"/>
      <c r="K31" s="6"/>
      <c r="L31" s="6"/>
      <c r="M31" s="6"/>
      <c r="N31" s="6"/>
      <c r="O31" s="6"/>
      <c r="P31" s="7"/>
      <c r="Q31" s="16"/>
    </row>
    <row r="32" spans="2:18" x14ac:dyDescent="0.25">
      <c r="B32" s="14"/>
      <c r="C32" s="5"/>
      <c r="D32" s="6"/>
      <c r="E32" s="6"/>
      <c r="F32" s="6"/>
      <c r="G32" s="7"/>
      <c r="H32" s="15"/>
      <c r="I32" s="5"/>
      <c r="J32" s="6"/>
      <c r="K32" s="6"/>
      <c r="L32" s="6"/>
      <c r="M32" s="6"/>
      <c r="N32" s="6"/>
      <c r="O32" s="6"/>
      <c r="P32" s="7"/>
      <c r="Q32" s="16"/>
    </row>
    <row r="33" spans="2:17" x14ac:dyDescent="0.25">
      <c r="B33" s="14"/>
      <c r="C33" s="5"/>
      <c r="D33" s="6"/>
      <c r="E33" s="6"/>
      <c r="F33" s="6"/>
      <c r="G33" s="7"/>
      <c r="H33" s="15"/>
      <c r="I33" s="5"/>
      <c r="J33" s="6"/>
      <c r="K33" s="6"/>
      <c r="L33" s="6"/>
      <c r="M33" s="6"/>
      <c r="N33" s="6"/>
      <c r="O33" s="6"/>
      <c r="P33" s="7"/>
      <c r="Q33" s="16"/>
    </row>
    <row r="34" spans="2:17" x14ac:dyDescent="0.25">
      <c r="B34" s="14"/>
      <c r="C34" s="5"/>
      <c r="D34" s="6"/>
      <c r="E34" s="6"/>
      <c r="F34" s="6"/>
      <c r="G34" s="7"/>
      <c r="H34" s="15"/>
      <c r="I34" s="5"/>
      <c r="J34" s="6"/>
      <c r="K34" s="6"/>
      <c r="L34" s="6"/>
      <c r="M34" s="6"/>
      <c r="N34" s="6"/>
      <c r="O34" s="6"/>
      <c r="P34" s="7"/>
      <c r="Q34" s="16"/>
    </row>
    <row r="35" spans="2:17" ht="12" customHeight="1" x14ac:dyDescent="0.25">
      <c r="B35" s="14"/>
      <c r="C35" s="8"/>
      <c r="D35" s="9"/>
      <c r="E35" s="9"/>
      <c r="F35" s="9"/>
      <c r="G35" s="10"/>
      <c r="H35" s="15"/>
      <c r="I35" s="8"/>
      <c r="J35" s="9"/>
      <c r="K35" s="9"/>
      <c r="L35" s="9"/>
      <c r="M35" s="9"/>
      <c r="N35" s="9"/>
      <c r="O35" s="9"/>
      <c r="P35" s="10"/>
      <c r="Q35" s="16"/>
    </row>
    <row r="36" spans="2:17" s="61" customFormat="1" ht="9" customHeight="1" x14ac:dyDescent="0.25">
      <c r="B36" s="75"/>
      <c r="C36" s="76"/>
      <c r="D36" s="76"/>
      <c r="E36" s="76"/>
      <c r="F36" s="76"/>
      <c r="G36" s="76"/>
      <c r="H36" s="76"/>
      <c r="I36" s="76"/>
      <c r="J36" s="76"/>
      <c r="K36" s="76"/>
      <c r="L36" s="76"/>
      <c r="M36" s="76"/>
      <c r="N36" s="76"/>
      <c r="O36" s="76"/>
      <c r="P36" s="76"/>
      <c r="Q36" s="77"/>
    </row>
    <row r="38" spans="2:17" x14ac:dyDescent="0.25">
      <c r="G38" s="36"/>
      <c r="H38" s="36"/>
      <c r="I38" s="36"/>
    </row>
    <row r="39" spans="2:17" hidden="1" x14ac:dyDescent="0.25">
      <c r="G39" s="36"/>
      <c r="H39" s="36"/>
      <c r="I39" s="36"/>
    </row>
    <row r="40" spans="2:17" hidden="1" x14ac:dyDescent="0.25">
      <c r="C40" s="129" t="s">
        <v>29</v>
      </c>
      <c r="D40" s="129"/>
      <c r="E40" s="129"/>
      <c r="F40" s="129"/>
      <c r="G40" s="43">
        <f>E48*E45*G19*G18/(E46*E46*G20*G20)</f>
        <v>0.99999995123579422</v>
      </c>
      <c r="H40" s="36"/>
      <c r="I40" s="72" t="s">
        <v>51</v>
      </c>
      <c r="J40" s="68">
        <f>IF(OR(G18&lt;0.5,G18&gt;10),1,0)</f>
        <v>0</v>
      </c>
    </row>
    <row r="41" spans="2:17" hidden="1" x14ac:dyDescent="0.25">
      <c r="C41" s="129" t="s">
        <v>30</v>
      </c>
      <c r="D41" s="129"/>
      <c r="E41" s="129"/>
      <c r="F41" s="129"/>
      <c r="G41" s="44">
        <f>G40*9.8/G18</f>
        <v>9.7999995221107845</v>
      </c>
      <c r="H41" s="36"/>
      <c r="I41" s="73" t="s">
        <v>52</v>
      </c>
      <c r="J41" s="68">
        <f>IF(OR(G19&lt;0.5,G19&gt;10),1,0)</f>
        <v>0</v>
      </c>
    </row>
    <row r="42" spans="2:17" hidden="1" x14ac:dyDescent="0.25">
      <c r="C42" s="36"/>
      <c r="D42" s="36"/>
      <c r="E42" s="36"/>
      <c r="F42" s="36"/>
      <c r="G42" s="36"/>
      <c r="H42" s="36"/>
      <c r="I42" s="73" t="s">
        <v>53</v>
      </c>
      <c r="J42" s="68">
        <f>IF(OR(G20&lt;0.5,G20&gt;10),1,0)</f>
        <v>0</v>
      </c>
    </row>
    <row r="43" spans="2:17" hidden="1" x14ac:dyDescent="0.25">
      <c r="C43" s="26"/>
      <c r="D43" s="26"/>
      <c r="E43" s="26"/>
      <c r="G43" s="114"/>
      <c r="H43" s="114"/>
      <c r="I43" s="74" t="s">
        <v>54</v>
      </c>
      <c r="J43" s="71">
        <f>MAX(J40:J42)</f>
        <v>0</v>
      </c>
      <c r="K43" s="37"/>
      <c r="L43" s="37"/>
      <c r="M43" s="64"/>
    </row>
    <row r="44" spans="2:17" hidden="1" x14ac:dyDescent="0.25">
      <c r="C44" s="26"/>
      <c r="D44" s="26"/>
      <c r="E44" s="26"/>
      <c r="G44" s="36"/>
      <c r="H44" s="36"/>
      <c r="I44" s="36"/>
      <c r="J44" s="37"/>
      <c r="K44" s="37"/>
      <c r="L44" s="37"/>
      <c r="M44" s="37"/>
    </row>
    <row r="45" spans="2:17" hidden="1" x14ac:dyDescent="0.25">
      <c r="C45" s="41" t="s">
        <v>35</v>
      </c>
      <c r="D45" s="41"/>
      <c r="E45" s="41">
        <f>5.976E+24</f>
        <v>5.9760000000000004E+24</v>
      </c>
      <c r="F45" s="36"/>
      <c r="G45" s="36"/>
      <c r="H45" s="36"/>
      <c r="I45" s="36"/>
      <c r="J45" s="37"/>
      <c r="K45" s="37"/>
      <c r="L45" s="37"/>
      <c r="M45" s="37"/>
    </row>
    <row r="46" spans="2:17" hidden="1" x14ac:dyDescent="0.25">
      <c r="C46" s="41" t="s">
        <v>36</v>
      </c>
      <c r="D46" s="41"/>
      <c r="E46" s="41">
        <f>6378000</f>
        <v>6378000</v>
      </c>
      <c r="F46" s="36"/>
      <c r="G46" s="36"/>
      <c r="H46" s="36"/>
      <c r="I46" s="36"/>
      <c r="J46" s="37"/>
      <c r="K46" s="37"/>
      <c r="L46" s="37"/>
      <c r="M46" s="37"/>
    </row>
    <row r="47" spans="2:17" hidden="1" x14ac:dyDescent="0.25">
      <c r="C47" s="131" t="s">
        <v>37</v>
      </c>
      <c r="D47" s="131"/>
      <c r="E47" s="62">
        <v>6.6709010000000005E-11</v>
      </c>
      <c r="F47" s="36"/>
      <c r="G47" s="114"/>
      <c r="H47" s="114"/>
      <c r="I47" s="36"/>
      <c r="J47" s="37"/>
      <c r="K47" s="99"/>
      <c r="L47" s="99"/>
      <c r="M47" s="34"/>
      <c r="O47" s="63"/>
      <c r="P47" s="38"/>
    </row>
    <row r="48" spans="2:17" hidden="1" x14ac:dyDescent="0.25">
      <c r="C48" s="130" t="s">
        <v>38</v>
      </c>
      <c r="D48" s="130"/>
      <c r="E48" s="65">
        <f>E47/9.8</f>
        <v>6.8070418367346938E-12</v>
      </c>
      <c r="F48" s="36"/>
      <c r="G48" s="114"/>
      <c r="H48" s="114"/>
      <c r="I48" s="36"/>
      <c r="J48" s="37"/>
      <c r="K48" s="37"/>
      <c r="L48" s="37"/>
      <c r="M48" s="37"/>
    </row>
    <row r="49" spans="10:13" hidden="1" x14ac:dyDescent="0.25">
      <c r="J49" s="37"/>
      <c r="K49" s="37"/>
      <c r="L49" s="37"/>
      <c r="M49" s="37"/>
    </row>
    <row r="50" spans="10:13" hidden="1" x14ac:dyDescent="0.25"/>
  </sheetData>
  <sheetProtection algorithmName="SHA-512" hashValue="2FX+CNTmBQsdI7JU7GF78T9PH+kTp2M2xSUuDzZRwJi55Bh67eMJk4/pZAyLEvAzDft4MA3zeYxaT9/gTPk5rQ==" saltValue="ZEJbIMTJjIJP3cpMh6wU9A==" spinCount="100000" sheet="1" objects="1" scenarios="1" selectLockedCells="1"/>
  <mergeCells count="26">
    <mergeCell ref="G48:H48"/>
    <mergeCell ref="C40:F40"/>
    <mergeCell ref="C41:F41"/>
    <mergeCell ref="C48:D48"/>
    <mergeCell ref="C47:D47"/>
    <mergeCell ref="C3:G5"/>
    <mergeCell ref="C7:G7"/>
    <mergeCell ref="C24:F24"/>
    <mergeCell ref="C13:G13"/>
    <mergeCell ref="C12:G12"/>
    <mergeCell ref="C11:G11"/>
    <mergeCell ref="C14:G14"/>
    <mergeCell ref="C15:G15"/>
    <mergeCell ref="C22:F22"/>
    <mergeCell ref="C18:F18"/>
    <mergeCell ref="K47:L47"/>
    <mergeCell ref="C31:G31"/>
    <mergeCell ref="C9:G10"/>
    <mergeCell ref="C30:G30"/>
    <mergeCell ref="C28:G28"/>
    <mergeCell ref="C29:G29"/>
    <mergeCell ref="C19:F19"/>
    <mergeCell ref="C20:F20"/>
    <mergeCell ref="C23:F23"/>
    <mergeCell ref="G43:H43"/>
    <mergeCell ref="G47:H47"/>
  </mergeCells>
  <phoneticPr fontId="1" type="noConversion"/>
  <dataValidations count="3">
    <dataValidation type="list" allowBlank="1" showInputMessage="1" showErrorMessage="1" error="Must be 0.5, 1, 2, 5, or 10 kgs" sqref="G18">
      <formula1>"0.5, 1, 2, 5,10"</formula1>
    </dataValidation>
    <dataValidation type="list" allowBlank="1" showInputMessage="1" showErrorMessage="1" error="Must be 0.5, 1, 2, 5, or 10 times the mass of the Earth" sqref="G19">
      <formula1>"0.5, 1, 2, 5,10"</formula1>
    </dataValidation>
    <dataValidation type="list" allowBlank="1" showInputMessage="1" showErrorMessage="1" error="Must be 0.5, 1, 2, 5 or 10 times the radius of the Earth" sqref="G20">
      <formula1>"0.5,1,2, 5, 10"</formula1>
    </dataValidation>
  </dataValidations>
  <printOptions horizontalCentered="1" verticalCentered="1"/>
  <pageMargins left="0.15748031496062992" right="0.35433070866141736" top="0.98425196850393704" bottom="0.98425196850393704" header="0.51181102362204722" footer="0.51181102362204722"/>
  <pageSetup paperSize="9" orientation="landscape" r:id="rId1"/>
  <headerFooter alignWithMargins="0">
    <oddHeader>&amp;LCopyright 2018 JD Palmer&amp;CRockets Orbits and Newton - Gravity&amp;R&amp;D</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62"/>
  <sheetViews>
    <sheetView showGridLines="0" showRowColHeaders="0" workbookViewId="0">
      <selection activeCell="G7" sqref="G7"/>
    </sheetView>
  </sheetViews>
  <sheetFormatPr defaultRowHeight="13.2" x14ac:dyDescent="0.25"/>
  <cols>
    <col min="1" max="1" width="0.88671875" customWidth="1"/>
    <col min="2" max="2" width="1.33203125" customWidth="1"/>
    <col min="6" max="7" width="9.44140625" customWidth="1"/>
    <col min="8" max="8" width="10.33203125" customWidth="1"/>
    <col min="16" max="16" width="1.44140625" customWidth="1"/>
    <col min="17" max="17" width="11" bestFit="1" customWidth="1"/>
  </cols>
  <sheetData>
    <row r="1" spans="2:17" ht="4.5" customHeight="1" x14ac:dyDescent="0.25"/>
    <row r="2" spans="2:17" ht="9.75" customHeight="1" x14ac:dyDescent="0.25">
      <c r="B2" s="2"/>
      <c r="C2" s="3"/>
      <c r="D2" s="3"/>
      <c r="E2" s="3"/>
      <c r="F2" s="3"/>
      <c r="G2" s="3"/>
      <c r="H2" s="3"/>
      <c r="I2" s="3"/>
      <c r="J2" s="3"/>
      <c r="K2" s="3"/>
      <c r="L2" s="3"/>
      <c r="M2" s="3"/>
      <c r="N2" s="3"/>
      <c r="O2" s="3"/>
      <c r="P2" s="4"/>
    </row>
    <row r="3" spans="2:17" ht="21.75" customHeight="1" x14ac:dyDescent="0.4">
      <c r="B3" s="5"/>
      <c r="C3" s="6"/>
      <c r="D3" s="148" t="s">
        <v>10</v>
      </c>
      <c r="E3" s="148"/>
      <c r="F3" s="148"/>
      <c r="G3" s="6"/>
      <c r="H3" s="6"/>
      <c r="I3" s="6"/>
      <c r="J3" s="6"/>
      <c r="K3" s="6"/>
      <c r="L3" s="6"/>
      <c r="M3" s="6"/>
      <c r="N3" s="6"/>
      <c r="O3" s="6"/>
      <c r="P3" s="7"/>
    </row>
    <row r="4" spans="2:17" ht="6" customHeight="1" x14ac:dyDescent="0.25">
      <c r="B4" s="5"/>
      <c r="C4" s="6"/>
      <c r="D4" s="6"/>
      <c r="E4" s="6"/>
      <c r="F4" s="6"/>
      <c r="G4" s="6"/>
      <c r="H4" s="6"/>
      <c r="I4" s="6"/>
      <c r="J4" s="6"/>
      <c r="K4" s="6"/>
      <c r="L4" s="6"/>
      <c r="M4" s="6"/>
      <c r="N4" s="6"/>
      <c r="O4" s="6"/>
      <c r="P4" s="7"/>
    </row>
    <row r="5" spans="2:17" ht="12.75" customHeight="1" x14ac:dyDescent="0.25">
      <c r="B5" s="5"/>
      <c r="C5" s="150" t="s">
        <v>59</v>
      </c>
      <c r="D5" s="151"/>
      <c r="E5" s="151"/>
      <c r="F5" s="151"/>
      <c r="G5" s="152"/>
      <c r="H5" s="35"/>
      <c r="I5" s="35"/>
      <c r="J5" s="6"/>
      <c r="K5" s="6"/>
      <c r="L5" s="6"/>
      <c r="M5" s="6"/>
      <c r="N5" s="6"/>
      <c r="O5" s="6"/>
      <c r="P5" s="7"/>
      <c r="Q5" s="24"/>
    </row>
    <row r="6" spans="2:17" ht="12.75" customHeight="1" x14ac:dyDescent="0.25">
      <c r="B6" s="5"/>
      <c r="C6" s="153"/>
      <c r="D6" s="154"/>
      <c r="E6" s="154"/>
      <c r="F6" s="154"/>
      <c r="G6" s="155"/>
      <c r="H6" s="35"/>
      <c r="I6" s="35"/>
      <c r="J6" s="6"/>
      <c r="K6" s="6"/>
      <c r="L6" s="6"/>
      <c r="M6" s="6"/>
      <c r="N6" s="6"/>
      <c r="O6" s="6"/>
      <c r="P6" s="7"/>
    </row>
    <row r="7" spans="2:17" ht="12.75" customHeight="1" x14ac:dyDescent="0.25">
      <c r="B7" s="5"/>
      <c r="C7" s="143" t="s">
        <v>67</v>
      </c>
      <c r="D7" s="143"/>
      <c r="E7" s="143"/>
      <c r="F7" s="143"/>
      <c r="G7" s="87">
        <v>1.23E-2</v>
      </c>
      <c r="H7" s="82">
        <f>C45*ROUND(G7,4)</f>
        <v>7.3504800000000003E+22</v>
      </c>
      <c r="I7" s="83" t="s">
        <v>20</v>
      </c>
      <c r="J7" s="6"/>
      <c r="K7" s="6"/>
      <c r="L7" s="6"/>
      <c r="M7" s="6"/>
      <c r="N7" s="6"/>
      <c r="O7" s="6"/>
      <c r="P7" s="7"/>
    </row>
    <row r="8" spans="2:17" x14ac:dyDescent="0.25">
      <c r="B8" s="5"/>
      <c r="C8" s="143" t="s">
        <v>68</v>
      </c>
      <c r="D8" s="143"/>
      <c r="E8" s="143"/>
      <c r="F8" s="143"/>
      <c r="G8" s="88">
        <v>1</v>
      </c>
      <c r="H8" s="82">
        <f>C45*G8</f>
        <v>5.9760000000000004E+24</v>
      </c>
      <c r="I8" s="83" t="s">
        <v>20</v>
      </c>
      <c r="J8" s="6"/>
      <c r="K8" s="6"/>
      <c r="L8" s="6"/>
      <c r="M8" s="6"/>
      <c r="N8" s="6"/>
      <c r="O8" s="6"/>
      <c r="P8" s="7"/>
    </row>
    <row r="9" spans="2:17" ht="12.75" customHeight="1" x14ac:dyDescent="0.25">
      <c r="B9" s="5"/>
      <c r="C9" s="143" t="s">
        <v>60</v>
      </c>
      <c r="D9" s="143"/>
      <c r="E9" s="143"/>
      <c r="F9" s="143"/>
      <c r="G9" s="88">
        <v>384750</v>
      </c>
      <c r="H9" s="156" t="s">
        <v>21</v>
      </c>
      <c r="I9" s="157"/>
      <c r="J9" s="6"/>
      <c r="K9" s="6"/>
      <c r="L9" s="6"/>
      <c r="M9" s="6"/>
      <c r="N9" s="6"/>
      <c r="O9" s="6"/>
      <c r="P9" s="7"/>
    </row>
    <row r="10" spans="2:17" ht="12.75" customHeight="1" x14ac:dyDescent="0.25">
      <c r="B10" s="5"/>
      <c r="C10" s="6"/>
      <c r="D10" s="6"/>
      <c r="E10" s="6"/>
      <c r="F10" s="6"/>
      <c r="G10" s="6"/>
      <c r="H10" s="6"/>
      <c r="I10" s="6"/>
      <c r="J10" s="6"/>
      <c r="K10" s="6"/>
      <c r="L10" s="6"/>
      <c r="M10" s="6"/>
      <c r="N10" s="6"/>
      <c r="O10" s="6"/>
      <c r="P10" s="7"/>
    </row>
    <row r="11" spans="2:17" x14ac:dyDescent="0.25">
      <c r="B11" s="5"/>
      <c r="C11" s="149" t="s">
        <v>63</v>
      </c>
      <c r="D11" s="149"/>
      <c r="E11" s="149"/>
      <c r="F11" s="149"/>
      <c r="G11" s="96">
        <f>IF(G42=0,G47," ")</f>
        <v>2.019888757133201E+19</v>
      </c>
      <c r="H11" s="144"/>
      <c r="I11" s="145"/>
      <c r="J11" s="6"/>
      <c r="K11" s="6"/>
      <c r="L11" s="6"/>
      <c r="M11" s="6"/>
      <c r="N11" s="6"/>
      <c r="O11" s="6"/>
      <c r="P11" s="7"/>
    </row>
    <row r="12" spans="2:17" x14ac:dyDescent="0.25">
      <c r="B12" s="5"/>
      <c r="C12" s="6"/>
      <c r="D12" s="121"/>
      <c r="E12" s="121"/>
      <c r="F12" s="121"/>
      <c r="G12" s="121"/>
      <c r="H12" s="121"/>
      <c r="I12" s="6"/>
      <c r="J12" s="6"/>
      <c r="K12" s="6"/>
      <c r="L12" s="6"/>
      <c r="M12" s="6"/>
      <c r="N12" s="6"/>
      <c r="O12" s="6"/>
      <c r="P12" s="7"/>
    </row>
    <row r="13" spans="2:17" x14ac:dyDescent="0.25">
      <c r="B13" s="5"/>
      <c r="C13" s="143" t="s">
        <v>61</v>
      </c>
      <c r="D13" s="143"/>
      <c r="E13" s="143"/>
      <c r="F13" s="143"/>
      <c r="G13" s="93">
        <f>IF(G42=0,G48," ")</f>
        <v>380075.07655833248</v>
      </c>
      <c r="H13" s="144"/>
      <c r="I13" s="145"/>
      <c r="J13" s="6"/>
      <c r="K13" s="6"/>
      <c r="L13" s="6"/>
      <c r="M13" s="6"/>
      <c r="N13" s="6"/>
      <c r="O13" s="6"/>
      <c r="P13" s="7"/>
    </row>
    <row r="14" spans="2:17" x14ac:dyDescent="0.25">
      <c r="B14" s="5"/>
      <c r="C14" s="147" t="s">
        <v>69</v>
      </c>
      <c r="D14" s="143"/>
      <c r="E14" s="143"/>
      <c r="F14" s="143"/>
      <c r="G14" s="94">
        <f>IF(G42=0,G49," ")</f>
        <v>2.6930091395263125E-3</v>
      </c>
      <c r="H14" s="144"/>
      <c r="I14" s="145"/>
      <c r="J14" s="6"/>
      <c r="K14" s="6"/>
      <c r="L14" s="6"/>
      <c r="M14" s="6"/>
      <c r="N14" s="6"/>
      <c r="O14" s="6"/>
      <c r="P14" s="7"/>
    </row>
    <row r="15" spans="2:17" x14ac:dyDescent="0.25">
      <c r="B15" s="5"/>
      <c r="C15" s="147" t="s">
        <v>64</v>
      </c>
      <c r="D15" s="143"/>
      <c r="E15" s="143"/>
      <c r="F15" s="143"/>
      <c r="G15" s="95">
        <f>IF(G42=0,G50," ")</f>
        <v>1011.704331748042</v>
      </c>
      <c r="H15" s="144"/>
      <c r="I15" s="145"/>
      <c r="J15" s="6"/>
      <c r="K15" s="6"/>
      <c r="L15" s="6"/>
      <c r="M15" s="6"/>
      <c r="N15" s="6"/>
      <c r="O15" s="6"/>
      <c r="P15" s="7"/>
    </row>
    <row r="16" spans="2:17" x14ac:dyDescent="0.25">
      <c r="B16" s="5"/>
      <c r="C16" s="143" t="s">
        <v>56</v>
      </c>
      <c r="D16" s="143"/>
      <c r="E16" s="143"/>
      <c r="F16" s="143"/>
      <c r="G16" s="95">
        <f>IF(G42=0,G51," ")</f>
        <v>27.320079320612649</v>
      </c>
      <c r="H16" s="144"/>
      <c r="I16" s="145"/>
      <c r="J16" s="6"/>
      <c r="K16" s="6"/>
      <c r="L16" s="6"/>
      <c r="M16" s="6"/>
      <c r="N16" s="6"/>
      <c r="O16" s="6"/>
      <c r="P16" s="7"/>
    </row>
    <row r="17" spans="2:22" x14ac:dyDescent="0.25">
      <c r="B17" s="5"/>
      <c r="C17" s="6"/>
      <c r="D17" s="6"/>
      <c r="E17" s="6"/>
      <c r="F17" s="6"/>
      <c r="G17" s="6"/>
      <c r="H17" s="6"/>
      <c r="I17" s="6"/>
      <c r="J17" s="6"/>
      <c r="K17" s="6"/>
      <c r="L17" s="6"/>
      <c r="M17" s="6"/>
      <c r="N17" s="6"/>
      <c r="O17" s="6"/>
      <c r="P17" s="7"/>
    </row>
    <row r="18" spans="2:22" ht="12.75" customHeight="1" x14ac:dyDescent="0.25">
      <c r="B18" s="5"/>
      <c r="C18" s="143" t="s">
        <v>62</v>
      </c>
      <c r="D18" s="143"/>
      <c r="E18" s="143"/>
      <c r="F18" s="143"/>
      <c r="G18" s="93">
        <f>IF(G42=0,G52," ")</f>
        <v>4674.9234416674899</v>
      </c>
      <c r="H18" s="144"/>
      <c r="I18" s="145"/>
      <c r="J18" s="6"/>
      <c r="K18" s="6"/>
      <c r="L18" s="6"/>
      <c r="M18" s="6"/>
      <c r="N18" s="6"/>
      <c r="O18" s="6"/>
      <c r="P18" s="7"/>
    </row>
    <row r="19" spans="2:22" x14ac:dyDescent="0.25">
      <c r="B19" s="5"/>
      <c r="C19" s="147" t="s">
        <v>70</v>
      </c>
      <c r="D19" s="143"/>
      <c r="E19" s="143"/>
      <c r="F19" s="143"/>
      <c r="G19" s="94">
        <f>IF(G42=0,G53," ")</f>
        <v>3.3124012416173643E-5</v>
      </c>
      <c r="H19" s="144"/>
      <c r="I19" s="145"/>
      <c r="J19" s="6"/>
      <c r="K19" s="6"/>
      <c r="L19" s="6"/>
      <c r="M19" s="6"/>
      <c r="N19" s="6"/>
      <c r="O19" s="6"/>
      <c r="P19" s="7"/>
    </row>
    <row r="20" spans="2:22" x14ac:dyDescent="0.25">
      <c r="B20" s="5"/>
      <c r="C20" s="147" t="s">
        <v>65</v>
      </c>
      <c r="D20" s="143"/>
      <c r="E20" s="143"/>
      <c r="F20" s="143"/>
      <c r="G20" s="95">
        <f>IF(G42=0,G54," ")</f>
        <v>12.443963280500917</v>
      </c>
      <c r="H20" s="144"/>
      <c r="I20" s="145"/>
      <c r="J20" s="6"/>
      <c r="K20" s="6"/>
      <c r="L20" s="6"/>
      <c r="M20" s="6"/>
      <c r="N20" s="6"/>
      <c r="O20" s="6"/>
      <c r="P20" s="7"/>
    </row>
    <row r="21" spans="2:22" x14ac:dyDescent="0.25">
      <c r="B21" s="5"/>
      <c r="C21" s="143" t="s">
        <v>57</v>
      </c>
      <c r="D21" s="143"/>
      <c r="E21" s="143"/>
      <c r="F21" s="143"/>
      <c r="G21" s="95">
        <f>IF(G42=0,G55," ")</f>
        <v>27.320079320612653</v>
      </c>
      <c r="H21" s="144"/>
      <c r="I21" s="145"/>
      <c r="J21" s="6"/>
      <c r="K21" s="6"/>
      <c r="L21" s="6"/>
      <c r="M21" s="6"/>
      <c r="N21" s="6"/>
      <c r="O21" s="6"/>
      <c r="P21" s="7"/>
    </row>
    <row r="22" spans="2:22" x14ac:dyDescent="0.25">
      <c r="B22" s="5"/>
      <c r="C22" s="6"/>
      <c r="D22" s="6"/>
      <c r="E22" s="6"/>
      <c r="F22" s="6"/>
      <c r="G22" s="6"/>
      <c r="H22" s="6"/>
      <c r="I22" s="6"/>
      <c r="J22" s="6"/>
      <c r="K22" s="6"/>
      <c r="L22" s="6"/>
      <c r="M22" s="6"/>
      <c r="N22" s="6"/>
      <c r="O22" s="6"/>
      <c r="P22" s="7"/>
      <c r="Q22" s="59"/>
      <c r="R22" s="59"/>
      <c r="S22" s="59"/>
      <c r="T22" s="59"/>
      <c r="U22" s="59"/>
      <c r="V22" s="34"/>
    </row>
    <row r="23" spans="2:22" x14ac:dyDescent="0.25">
      <c r="B23" s="5"/>
      <c r="C23" s="6"/>
      <c r="D23" s="6"/>
      <c r="E23" s="6"/>
      <c r="F23" s="6"/>
      <c r="G23" s="6"/>
      <c r="H23" s="6"/>
      <c r="I23" s="6"/>
      <c r="J23" s="6"/>
      <c r="K23" s="6"/>
      <c r="L23" s="6"/>
      <c r="M23" s="6"/>
      <c r="N23" s="6"/>
      <c r="O23" s="6"/>
      <c r="P23" s="7"/>
      <c r="Q23" s="25"/>
      <c r="R23" s="26"/>
    </row>
    <row r="24" spans="2:22" x14ac:dyDescent="0.25">
      <c r="B24" s="5"/>
      <c r="C24" s="150" t="s">
        <v>72</v>
      </c>
      <c r="D24" s="151"/>
      <c r="E24" s="151"/>
      <c r="F24" s="151"/>
      <c r="G24" s="152"/>
      <c r="H24" s="6"/>
      <c r="I24" s="6"/>
      <c r="J24" s="6"/>
      <c r="K24" s="6"/>
      <c r="L24" s="6"/>
      <c r="M24" s="6"/>
      <c r="N24" s="6"/>
      <c r="O24" s="6"/>
      <c r="P24" s="7"/>
      <c r="Q24" s="25"/>
      <c r="R24" s="26"/>
    </row>
    <row r="25" spans="2:22" ht="12.75" customHeight="1" x14ac:dyDescent="0.25">
      <c r="B25" s="5"/>
      <c r="C25" s="153"/>
      <c r="D25" s="154"/>
      <c r="E25" s="154"/>
      <c r="F25" s="154"/>
      <c r="G25" s="155"/>
      <c r="H25" s="18"/>
      <c r="I25" s="18"/>
      <c r="J25" s="6"/>
      <c r="K25" s="6"/>
      <c r="L25" s="6"/>
      <c r="M25" s="6"/>
      <c r="N25" s="6"/>
      <c r="O25" s="6"/>
      <c r="P25" s="7"/>
      <c r="Q25" s="26"/>
    </row>
    <row r="26" spans="2:22" x14ac:dyDescent="0.25">
      <c r="B26" s="5"/>
      <c r="C26" s="160" t="s">
        <v>66</v>
      </c>
      <c r="D26" s="161"/>
      <c r="E26" s="161"/>
      <c r="F26" s="161"/>
      <c r="G26" s="91">
        <v>1</v>
      </c>
      <c r="H26" s="144"/>
      <c r="I26" s="145"/>
      <c r="J26" s="6"/>
      <c r="K26" s="6"/>
      <c r="L26" s="6"/>
      <c r="M26" s="6"/>
      <c r="N26" s="6"/>
      <c r="O26" s="6"/>
      <c r="P26" s="7"/>
    </row>
    <row r="27" spans="2:22" x14ac:dyDescent="0.25">
      <c r="B27" s="5"/>
      <c r="C27" s="143" t="s">
        <v>16</v>
      </c>
      <c r="D27" s="143"/>
      <c r="E27" s="143"/>
      <c r="F27" s="143"/>
      <c r="G27" s="89">
        <f>IF(G42=1," ",G57)</f>
        <v>38410.867883375759</v>
      </c>
      <c r="H27" s="6"/>
      <c r="I27" s="6"/>
      <c r="J27" s="6"/>
      <c r="K27" s="6"/>
      <c r="L27" s="6"/>
      <c r="M27" s="6"/>
      <c r="N27" s="6"/>
      <c r="O27" s="6"/>
      <c r="P27" s="7"/>
    </row>
    <row r="28" spans="2:22" x14ac:dyDescent="0.25">
      <c r="B28" s="5"/>
      <c r="C28" s="143" t="s">
        <v>17</v>
      </c>
      <c r="D28" s="143"/>
      <c r="E28" s="143"/>
      <c r="F28" s="143"/>
      <c r="G28" s="90">
        <f>IF(G42=1," ",G58)</f>
        <v>3.3912974239007148E-4</v>
      </c>
      <c r="H28" s="6"/>
      <c r="I28" s="6"/>
      <c r="J28" s="6"/>
      <c r="K28" s="6"/>
      <c r="L28" s="6"/>
      <c r="M28" s="6"/>
      <c r="N28" s="6"/>
      <c r="O28" s="6"/>
      <c r="P28" s="7"/>
    </row>
    <row r="29" spans="2:22" x14ac:dyDescent="0.25">
      <c r="B29" s="5"/>
      <c r="C29" s="143" t="s">
        <v>18</v>
      </c>
      <c r="D29" s="143"/>
      <c r="E29" s="143"/>
      <c r="F29" s="143"/>
      <c r="G29" s="89">
        <f>IF(G42=1," ",G59)</f>
        <v>346339.13211662427</v>
      </c>
      <c r="H29" s="6"/>
      <c r="I29" s="6"/>
      <c r="J29" s="6"/>
      <c r="K29" s="159"/>
      <c r="L29" s="159"/>
      <c r="M29" s="159"/>
      <c r="N29" s="27"/>
      <c r="O29" s="6"/>
      <c r="P29" s="7"/>
    </row>
    <row r="30" spans="2:22" x14ac:dyDescent="0.25">
      <c r="B30" s="5"/>
      <c r="C30" s="143" t="s">
        <v>19</v>
      </c>
      <c r="D30" s="143"/>
      <c r="E30" s="143"/>
      <c r="F30" s="143"/>
      <c r="G30" s="90">
        <f>IF(G42=1," ",G60)</f>
        <v>3.3912974239007148E-4</v>
      </c>
      <c r="H30" s="6"/>
      <c r="I30" s="6"/>
      <c r="J30" s="6"/>
      <c r="K30" s="159"/>
      <c r="L30" s="159"/>
      <c r="M30" s="158"/>
      <c r="N30" s="158"/>
      <c r="O30" s="158"/>
      <c r="P30" s="7"/>
    </row>
    <row r="31" spans="2:22" x14ac:dyDescent="0.25">
      <c r="B31" s="5"/>
      <c r="C31" s="6"/>
      <c r="D31" s="6"/>
      <c r="E31" s="6"/>
      <c r="F31" s="6"/>
      <c r="G31" s="6"/>
      <c r="H31" s="6"/>
      <c r="I31" s="6"/>
      <c r="J31" s="6"/>
      <c r="K31" s="6"/>
      <c r="L31" s="28"/>
      <c r="M31" s="28"/>
      <c r="N31" s="6"/>
      <c r="O31" s="6"/>
      <c r="P31" s="7"/>
    </row>
    <row r="32" spans="2:22" x14ac:dyDescent="0.25">
      <c r="B32" s="5"/>
      <c r="C32" s="146" t="s">
        <v>73</v>
      </c>
      <c r="D32" s="146"/>
      <c r="E32" s="146"/>
      <c r="F32" s="146"/>
      <c r="G32" s="146"/>
      <c r="H32" s="28"/>
      <c r="I32" s="66"/>
      <c r="J32" s="6"/>
      <c r="K32" s="6"/>
      <c r="L32" s="28"/>
      <c r="M32" s="28"/>
      <c r="N32" s="28"/>
      <c r="O32" s="28"/>
      <c r="P32" s="7"/>
    </row>
    <row r="33" spans="2:16" x14ac:dyDescent="0.25">
      <c r="B33" s="5"/>
      <c r="C33" s="146"/>
      <c r="D33" s="146"/>
      <c r="E33" s="146"/>
      <c r="F33" s="146"/>
      <c r="G33" s="146"/>
      <c r="H33" s="28"/>
      <c r="I33" s="28"/>
      <c r="J33" s="28"/>
      <c r="K33" s="6"/>
      <c r="L33" s="6"/>
      <c r="M33" s="6"/>
      <c r="N33" s="6"/>
      <c r="O33" s="6"/>
      <c r="P33" s="7"/>
    </row>
    <row r="34" spans="2:16" x14ac:dyDescent="0.25">
      <c r="B34" s="8"/>
      <c r="C34" s="9"/>
      <c r="D34" s="9"/>
      <c r="E34" s="9"/>
      <c r="F34" s="9"/>
      <c r="G34" s="9"/>
      <c r="H34" s="9"/>
      <c r="I34" s="9"/>
      <c r="J34" s="9"/>
      <c r="K34" s="9"/>
      <c r="L34" s="9"/>
      <c r="M34" s="9"/>
      <c r="N34" s="9"/>
      <c r="O34" s="9"/>
      <c r="P34" s="10"/>
    </row>
    <row r="35" spans="2:16" s="61" customFormat="1" ht="9" customHeight="1" x14ac:dyDescent="0.25">
      <c r="B35" s="97"/>
      <c r="C35" s="97"/>
      <c r="D35" s="97"/>
      <c r="E35" s="97"/>
      <c r="F35" s="97"/>
      <c r="G35" s="97"/>
      <c r="H35" s="97"/>
      <c r="I35" s="97"/>
      <c r="J35" s="97"/>
      <c r="K35" s="97"/>
      <c r="L35" s="97"/>
      <c r="M35" s="97"/>
      <c r="N35" s="97"/>
      <c r="O35" s="97"/>
      <c r="P35" s="97"/>
    </row>
    <row r="37" spans="2:16" hidden="1" x14ac:dyDescent="0.25"/>
    <row r="38" spans="2:16" ht="12.75" hidden="1" customHeight="1" x14ac:dyDescent="0.25">
      <c r="C38" s="29" t="s">
        <v>5</v>
      </c>
      <c r="D38" s="30"/>
      <c r="F38" s="67" t="s">
        <v>51</v>
      </c>
      <c r="G38" s="68">
        <f>IF(OR(G7&lt;0.01,G7&gt;1),1,0)</f>
        <v>0</v>
      </c>
    </row>
    <row r="39" spans="2:16" ht="12.75" hidden="1" customHeight="1" x14ac:dyDescent="0.25">
      <c r="C39" s="31" t="s">
        <v>6</v>
      </c>
      <c r="D39" s="32"/>
      <c r="F39" s="69" t="s">
        <v>52</v>
      </c>
      <c r="G39" s="68">
        <f>IF(OR(G8&lt;1,G8&gt;10),1,0)</f>
        <v>0</v>
      </c>
    </row>
    <row r="40" spans="2:16" ht="12.75" hidden="1" customHeight="1" x14ac:dyDescent="0.25">
      <c r="C40" s="141">
        <v>1.2272999999999999E-2</v>
      </c>
      <c r="D40" s="142"/>
      <c r="F40" s="69" t="s">
        <v>53</v>
      </c>
      <c r="G40" s="68">
        <f>IF(OR(G9&lt;150000,G9&gt;800000),1,0)</f>
        <v>0</v>
      </c>
    </row>
    <row r="41" spans="2:16" ht="12.75" hidden="1" customHeight="1" x14ac:dyDescent="0.25">
      <c r="F41" s="41" t="s">
        <v>55</v>
      </c>
      <c r="G41" s="26">
        <f>IF(AND(G26&lt;&gt;1,G26&lt;&gt;1000,G26&lt;&gt;10000),1,0)</f>
        <v>0</v>
      </c>
    </row>
    <row r="42" spans="2:16" ht="12.75" hidden="1" customHeight="1" x14ac:dyDescent="0.25">
      <c r="C42" s="33" t="s">
        <v>4</v>
      </c>
      <c r="D42" s="30"/>
      <c r="F42" s="70" t="s">
        <v>54</v>
      </c>
      <c r="G42" s="71">
        <f>MAX(G38:G41)</f>
        <v>0</v>
      </c>
    </row>
    <row r="43" spans="2:16" ht="12.75" hidden="1" customHeight="1" x14ac:dyDescent="0.25">
      <c r="C43" s="137">
        <f>Attraction!E48</f>
        <v>6.8070418367346938E-12</v>
      </c>
      <c r="D43" s="138"/>
    </row>
    <row r="44" spans="2:16" ht="12.75" hidden="1" customHeight="1" x14ac:dyDescent="0.25">
      <c r="C44" s="33" t="s">
        <v>22</v>
      </c>
      <c r="D44" s="30"/>
    </row>
    <row r="45" spans="2:16" ht="12.75" hidden="1" customHeight="1" x14ac:dyDescent="0.25">
      <c r="C45" s="139">
        <v>5.9760000000000004E+24</v>
      </c>
      <c r="D45" s="140"/>
    </row>
    <row r="46" spans="2:16" ht="12.75" hidden="1" customHeight="1" x14ac:dyDescent="0.25"/>
    <row r="47" spans="2:16" ht="12.75" hidden="1" customHeight="1" x14ac:dyDescent="0.25">
      <c r="C47" s="135" t="s">
        <v>39</v>
      </c>
      <c r="D47" s="136"/>
      <c r="E47" s="136"/>
      <c r="F47" s="136"/>
      <c r="G47" s="54">
        <f>C43*H7*H8/(G9*1000*G9*1000)</f>
        <v>2.019888757133201E+19</v>
      </c>
      <c r="H47" s="46"/>
      <c r="I47" s="47"/>
    </row>
    <row r="48" spans="2:16" ht="12.75" hidden="1" customHeight="1" x14ac:dyDescent="0.3">
      <c r="C48" s="132" t="s">
        <v>40</v>
      </c>
      <c r="D48" s="130"/>
      <c r="E48" s="130"/>
      <c r="F48" s="130"/>
      <c r="G48" s="55">
        <f>H8*G9/(H7+H8)</f>
        <v>380075.07655833248</v>
      </c>
      <c r="H48" s="36"/>
      <c r="I48" s="48"/>
    </row>
    <row r="49" spans="3:9" ht="12.75" hidden="1" customHeight="1" x14ac:dyDescent="0.3">
      <c r="C49" s="132" t="s">
        <v>2</v>
      </c>
      <c r="D49" s="130"/>
      <c r="E49" s="130"/>
      <c r="F49" s="130"/>
      <c r="G49" s="56">
        <f>G47*9.8/H7</f>
        <v>2.6930091395263125E-3</v>
      </c>
      <c r="H49" s="36"/>
      <c r="I49" s="48"/>
    </row>
    <row r="50" spans="3:9" ht="12.75" hidden="1" customHeight="1" x14ac:dyDescent="0.3">
      <c r="C50" s="132" t="s">
        <v>41</v>
      </c>
      <c r="D50" s="130"/>
      <c r="E50" s="130"/>
      <c r="F50" s="130"/>
      <c r="G50" s="55">
        <f>SQRT(G49*G48*1000)</f>
        <v>1011.704331748042</v>
      </c>
      <c r="H50" s="36"/>
      <c r="I50" s="48"/>
    </row>
    <row r="51" spans="3:9" ht="12.75" hidden="1" customHeight="1" x14ac:dyDescent="0.25">
      <c r="C51" s="132" t="s">
        <v>7</v>
      </c>
      <c r="D51" s="130"/>
      <c r="E51" s="130"/>
      <c r="F51" s="130"/>
      <c r="G51" s="57">
        <f>2*3.141593*G48*1000/(G50*3600*24)</f>
        <v>27.320079320612649</v>
      </c>
      <c r="H51" s="36"/>
      <c r="I51" s="48"/>
    </row>
    <row r="52" spans="3:9" ht="12.75" hidden="1" customHeight="1" x14ac:dyDescent="0.3">
      <c r="C52" s="132" t="s">
        <v>42</v>
      </c>
      <c r="D52" s="130"/>
      <c r="E52" s="130"/>
      <c r="F52" s="130"/>
      <c r="G52" s="55">
        <f>H7*G9/(H7+H8)</f>
        <v>4674.9234416674899</v>
      </c>
      <c r="H52" s="36"/>
      <c r="I52" s="48"/>
    </row>
    <row r="53" spans="3:9" ht="12.75" hidden="1" customHeight="1" x14ac:dyDescent="0.3">
      <c r="C53" s="132" t="s">
        <v>3</v>
      </c>
      <c r="D53" s="130"/>
      <c r="E53" s="130"/>
      <c r="F53" s="130"/>
      <c r="G53" s="56">
        <f>G47*9.8/H8</f>
        <v>3.3124012416173643E-5</v>
      </c>
      <c r="H53" s="36"/>
      <c r="I53" s="48"/>
    </row>
    <row r="54" spans="3:9" ht="12.75" hidden="1" customHeight="1" x14ac:dyDescent="0.3">
      <c r="C54" s="132" t="s">
        <v>43</v>
      </c>
      <c r="D54" s="130"/>
      <c r="E54" s="130"/>
      <c r="F54" s="130"/>
      <c r="G54" s="55">
        <f>SQRT(G53*G52*1000)</f>
        <v>12.443963280500917</v>
      </c>
      <c r="H54" s="36"/>
      <c r="I54" s="48"/>
    </row>
    <row r="55" spans="3:9" ht="12.75" hidden="1" customHeight="1" x14ac:dyDescent="0.25">
      <c r="C55" s="132" t="s">
        <v>8</v>
      </c>
      <c r="D55" s="130"/>
      <c r="E55" s="130"/>
      <c r="F55" s="130"/>
      <c r="G55" s="57">
        <f>2*3.141593*G52*1000/(G54*3600*24)</f>
        <v>27.320079320612653</v>
      </c>
      <c r="H55" s="36"/>
      <c r="I55" s="48"/>
    </row>
    <row r="56" spans="3:9" ht="12.75" hidden="1" customHeight="1" x14ac:dyDescent="0.25">
      <c r="C56" s="49"/>
      <c r="D56" s="36"/>
      <c r="E56" s="36"/>
      <c r="F56" s="36"/>
      <c r="G56" s="53"/>
      <c r="H56" s="36"/>
      <c r="I56" s="48"/>
    </row>
    <row r="57" spans="3:9" ht="12.75" hidden="1" customHeight="1" x14ac:dyDescent="0.3">
      <c r="C57" s="132" t="s">
        <v>44</v>
      </c>
      <c r="D57" s="130"/>
      <c r="E57" s="130"/>
      <c r="F57" s="130"/>
      <c r="G57" s="55">
        <f>SQRT(ROUND(G7,4))*G9/(SQRT(ROUND(G7,4))+SQRT(G8))</f>
        <v>38410.867883375759</v>
      </c>
      <c r="H57" s="41"/>
      <c r="I57" s="50"/>
    </row>
    <row r="58" spans="3:9" ht="12.75" hidden="1" customHeight="1" x14ac:dyDescent="0.25">
      <c r="C58" s="132" t="s">
        <v>45</v>
      </c>
      <c r="D58" s="130"/>
      <c r="E58" s="130"/>
      <c r="F58" s="130"/>
      <c r="G58" s="56">
        <f>C43*H7*G26/(G57*1000*G57*1000)</f>
        <v>3.3912974239007148E-4</v>
      </c>
      <c r="H58" s="36"/>
      <c r="I58" s="48"/>
    </row>
    <row r="59" spans="3:9" ht="12.75" hidden="1" customHeight="1" x14ac:dyDescent="0.3">
      <c r="C59" s="132" t="s">
        <v>46</v>
      </c>
      <c r="D59" s="130"/>
      <c r="E59" s="130"/>
      <c r="F59" s="130"/>
      <c r="G59" s="55">
        <f>SQRT(G8)*G9/(SQRT(ROUND(G7,4))+SQRT(G8))</f>
        <v>346339.13211662427</v>
      </c>
      <c r="H59" s="36"/>
      <c r="I59" s="48"/>
    </row>
    <row r="60" spans="3:9" ht="12.75" hidden="1" customHeight="1" x14ac:dyDescent="0.25">
      <c r="C60" s="133" t="s">
        <v>47</v>
      </c>
      <c r="D60" s="134"/>
      <c r="E60" s="134"/>
      <c r="F60" s="134"/>
      <c r="G60" s="58">
        <f>C43*H8*G26/(G59*1000*G59*1000)</f>
        <v>3.3912974239007148E-4</v>
      </c>
      <c r="H60" s="51"/>
      <c r="I60" s="52"/>
    </row>
    <row r="61" spans="3:9" hidden="1" x14ac:dyDescent="0.25"/>
    <row r="62" spans="3:9" hidden="1" x14ac:dyDescent="0.25"/>
  </sheetData>
  <sheetProtection algorithmName="SHA-512" hashValue="AfRkq4ppIq3ucP7A8NKj4fk5xR0rbxpOJzY2IY42Z57mqz3yOkXDA/E+nKgGRGh9qzulcAyKtngtkeEXnGCxWg==" saltValue="CeijYBSmIJBcxMp8fALAdw==" spinCount="100000" sheet="1" objects="1" scenarios="1" selectLockedCells="1"/>
  <mergeCells count="52">
    <mergeCell ref="M30:O30"/>
    <mergeCell ref="K29:M29"/>
    <mergeCell ref="K30:L30"/>
    <mergeCell ref="C21:F21"/>
    <mergeCell ref="C24:G25"/>
    <mergeCell ref="C26:F26"/>
    <mergeCell ref="C28:F28"/>
    <mergeCell ref="C27:F27"/>
    <mergeCell ref="C29:F29"/>
    <mergeCell ref="H21:I21"/>
    <mergeCell ref="C16:F16"/>
    <mergeCell ref="H11:I11"/>
    <mergeCell ref="H14:I14"/>
    <mergeCell ref="H15:I15"/>
    <mergeCell ref="H16:I16"/>
    <mergeCell ref="H13:I13"/>
    <mergeCell ref="D3:F3"/>
    <mergeCell ref="C14:F14"/>
    <mergeCell ref="C15:F15"/>
    <mergeCell ref="C7:F7"/>
    <mergeCell ref="C8:F8"/>
    <mergeCell ref="C9:F9"/>
    <mergeCell ref="C11:F11"/>
    <mergeCell ref="C5:G6"/>
    <mergeCell ref="D12:H12"/>
    <mergeCell ref="C13:F13"/>
    <mergeCell ref="H9:I9"/>
    <mergeCell ref="C40:D40"/>
    <mergeCell ref="C30:F30"/>
    <mergeCell ref="H26:I26"/>
    <mergeCell ref="C32:G33"/>
    <mergeCell ref="H18:I18"/>
    <mergeCell ref="C18:F18"/>
    <mergeCell ref="C19:F19"/>
    <mergeCell ref="C20:F20"/>
    <mergeCell ref="H19:I19"/>
    <mergeCell ref="H20:I20"/>
    <mergeCell ref="C47:F47"/>
    <mergeCell ref="C48:F48"/>
    <mergeCell ref="C49:F49"/>
    <mergeCell ref="C50:F50"/>
    <mergeCell ref="C43:D43"/>
    <mergeCell ref="C45:D45"/>
    <mergeCell ref="C51:F51"/>
    <mergeCell ref="C52:F52"/>
    <mergeCell ref="C53:F53"/>
    <mergeCell ref="C54:F54"/>
    <mergeCell ref="C60:F60"/>
    <mergeCell ref="C55:F55"/>
    <mergeCell ref="C57:F57"/>
    <mergeCell ref="C58:F58"/>
    <mergeCell ref="C59:F59"/>
  </mergeCells>
  <phoneticPr fontId="1" type="noConversion"/>
  <dataValidations count="4">
    <dataValidation type="decimal" allowBlank="1" showInputMessage="1" showErrorMessage="1" error="Must be 0.010 to 1.000 times the mass of the Earth" sqref="G7">
      <formula1>0.01</formula1>
      <formula2>1</formula2>
    </dataValidation>
    <dataValidation type="decimal" allowBlank="1" showInputMessage="1" showErrorMessage="1" error="Must be 1 to 10 times the mass of the Earth" sqref="G8">
      <formula1>1</formula1>
      <formula2>10</formula2>
    </dataValidation>
    <dataValidation type="whole" allowBlank="1" showInputMessage="1" showErrorMessage="1" error="Must be 150,000 to 800,000 kilometres" sqref="G9">
      <formula1>150000</formula1>
      <formula2>800000</formula2>
    </dataValidation>
    <dataValidation type="list" allowBlank="1" showInputMessage="1" showErrorMessage="1" error="Must be 1, 1000, or 10000 kgs" sqref="G26">
      <formula1>"1,1000,10000"</formula1>
    </dataValidation>
  </dataValidations>
  <printOptions horizontalCentered="1" verticalCentered="1"/>
  <pageMargins left="0.15748031496062992" right="0.27559055118110237" top="0.98425196850393704" bottom="0.98425196850393704" header="0.51181102362204722" footer="0.51181102362204722"/>
  <pageSetup paperSize="9" orientation="landscape" r:id="rId1"/>
  <headerFooter alignWithMargins="0">
    <oddHeader>&amp;LCopyright 2018 JD Palmer&amp;CRockets Orbits and Newton - Gravity&amp;R&amp;D</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GridLines="0" showRowColHeaders="0" workbookViewId="0">
      <selection activeCell="O3" sqref="O3"/>
    </sheetView>
  </sheetViews>
  <sheetFormatPr defaultRowHeight="13.2" x14ac:dyDescent="0.25"/>
  <cols>
    <col min="1" max="1" width="1" customWidth="1"/>
    <col min="2" max="2" width="1.44140625" customWidth="1"/>
    <col min="6" max="6" width="9.44140625" customWidth="1"/>
    <col min="14" max="14" width="9.88671875" customWidth="1"/>
    <col min="16" max="16" width="1.44140625" customWidth="1"/>
    <col min="17" max="17" width="1.5546875" customWidth="1"/>
  </cols>
  <sheetData>
    <row r="1" spans="2:16" ht="6" customHeight="1" x14ac:dyDescent="0.25"/>
    <row r="2" spans="2:16" x14ac:dyDescent="0.25">
      <c r="B2" s="2"/>
      <c r="C2" s="3"/>
      <c r="D2" s="3"/>
      <c r="E2" s="3"/>
      <c r="F2" s="3"/>
      <c r="G2" s="3"/>
      <c r="H2" s="3"/>
      <c r="I2" s="3"/>
      <c r="J2" s="3"/>
      <c r="K2" s="3"/>
      <c r="L2" s="3"/>
      <c r="M2" s="3"/>
      <c r="N2" s="3"/>
      <c r="O2" s="3"/>
      <c r="P2" s="4"/>
    </row>
    <row r="3" spans="2:16" ht="12.75" customHeight="1" x14ac:dyDescent="0.25">
      <c r="B3" s="5"/>
      <c r="C3" s="6"/>
      <c r="D3" s="6"/>
      <c r="E3" s="92"/>
      <c r="F3" s="92"/>
      <c r="G3" s="6"/>
      <c r="H3" s="6"/>
      <c r="I3" s="6"/>
      <c r="J3" s="6"/>
      <c r="K3" s="6"/>
      <c r="L3" s="165" t="s">
        <v>58</v>
      </c>
      <c r="M3" s="166"/>
      <c r="N3" s="167"/>
      <c r="O3" s="84">
        <v>61.9</v>
      </c>
      <c r="P3" s="7"/>
    </row>
    <row r="4" spans="2:16" ht="13.2" customHeight="1" x14ac:dyDescent="0.25">
      <c r="B4" s="5"/>
      <c r="C4" s="6"/>
      <c r="D4" s="6"/>
      <c r="E4" s="92"/>
      <c r="F4" s="92"/>
      <c r="G4" s="6"/>
      <c r="H4" s="6"/>
      <c r="I4" s="6"/>
      <c r="J4" s="6"/>
      <c r="K4" s="6"/>
      <c r="L4" s="165" t="s">
        <v>33</v>
      </c>
      <c r="M4" s="166"/>
      <c r="N4" s="167"/>
      <c r="O4" s="84">
        <v>3.8</v>
      </c>
      <c r="P4" s="7"/>
    </row>
    <row r="5" spans="2:16" ht="13.2" customHeight="1" x14ac:dyDescent="0.25">
      <c r="B5" s="5"/>
      <c r="C5" s="6"/>
      <c r="D5" s="168" t="s">
        <v>12</v>
      </c>
      <c r="E5" s="168"/>
      <c r="F5" s="168"/>
      <c r="G5" s="6"/>
      <c r="H5" s="6"/>
      <c r="I5" s="6"/>
      <c r="J5" s="6"/>
      <c r="K5" s="6"/>
      <c r="L5" s="165" t="s">
        <v>31</v>
      </c>
      <c r="M5" s="166"/>
      <c r="N5" s="167"/>
      <c r="O5" s="85">
        <f>O36</f>
        <v>24.633022466666663</v>
      </c>
      <c r="P5" s="7"/>
    </row>
    <row r="6" spans="2:16" x14ac:dyDescent="0.25">
      <c r="B6" s="5"/>
      <c r="C6" s="6"/>
      <c r="D6" s="168"/>
      <c r="E6" s="168"/>
      <c r="F6" s="168"/>
      <c r="G6" s="6"/>
      <c r="H6" s="6"/>
      <c r="I6" s="6"/>
      <c r="J6" s="6"/>
      <c r="K6" s="6"/>
      <c r="L6" s="165" t="s">
        <v>32</v>
      </c>
      <c r="M6" s="166"/>
      <c r="N6" s="167"/>
      <c r="O6" s="86">
        <f>O37</f>
        <v>9.8026784465800407</v>
      </c>
      <c r="P6" s="7"/>
    </row>
    <row r="7" spans="2:16" x14ac:dyDescent="0.25">
      <c r="B7" s="5"/>
      <c r="C7" s="6"/>
      <c r="D7" s="6"/>
      <c r="E7" s="6"/>
      <c r="F7" s="6"/>
      <c r="G7" s="6"/>
      <c r="H7" s="6"/>
      <c r="I7" s="6"/>
      <c r="J7" s="6"/>
      <c r="K7" s="6"/>
      <c r="L7" s="165" t="s">
        <v>13</v>
      </c>
      <c r="M7" s="166"/>
      <c r="N7" s="167"/>
      <c r="O7" s="86">
        <f>O38</f>
        <v>1.0002733108755142</v>
      </c>
      <c r="P7" s="7"/>
    </row>
    <row r="8" spans="2:16" x14ac:dyDescent="0.25">
      <c r="B8" s="5"/>
      <c r="C8" s="6"/>
      <c r="D8" s="6"/>
      <c r="E8" s="6"/>
      <c r="F8" s="6"/>
      <c r="G8" s="6"/>
      <c r="H8" s="6"/>
      <c r="I8" s="6"/>
      <c r="J8" s="6"/>
      <c r="K8" s="6"/>
      <c r="L8" s="6"/>
      <c r="M8" s="6"/>
      <c r="N8" s="6"/>
      <c r="O8" s="6"/>
      <c r="P8" s="7"/>
    </row>
    <row r="9" spans="2:16" x14ac:dyDescent="0.25">
      <c r="B9" s="5"/>
      <c r="C9" s="6"/>
      <c r="D9" s="6"/>
      <c r="E9" s="6"/>
      <c r="F9" s="6"/>
      <c r="G9" s="6"/>
      <c r="H9" s="6"/>
      <c r="I9" s="6"/>
      <c r="J9" s="6"/>
      <c r="K9" s="6"/>
      <c r="L9" s="6"/>
      <c r="M9" s="6"/>
      <c r="N9" s="6"/>
      <c r="O9" s="6"/>
      <c r="P9" s="7"/>
    </row>
    <row r="10" spans="2:16" x14ac:dyDescent="0.25">
      <c r="B10" s="5"/>
      <c r="C10" s="6"/>
      <c r="D10" s="6"/>
      <c r="E10" s="6"/>
      <c r="F10" s="6"/>
      <c r="G10" s="6"/>
      <c r="H10" s="6"/>
      <c r="I10" s="6"/>
      <c r="J10" s="6"/>
      <c r="K10" s="6"/>
      <c r="L10" s="6"/>
      <c r="M10" s="6"/>
      <c r="N10" s="6"/>
      <c r="O10" s="6"/>
      <c r="P10" s="7"/>
    </row>
    <row r="11" spans="2:16" x14ac:dyDescent="0.25">
      <c r="B11" s="5"/>
      <c r="C11" s="6"/>
      <c r="D11" s="6"/>
      <c r="E11" s="6"/>
      <c r="F11" s="6"/>
      <c r="G11" s="6"/>
      <c r="H11" s="6"/>
      <c r="I11" s="6"/>
      <c r="J11" s="6"/>
      <c r="K11" s="6"/>
      <c r="L11" s="6"/>
      <c r="M11" s="6"/>
      <c r="N11" s="6"/>
      <c r="O11" s="6"/>
      <c r="P11" s="7"/>
    </row>
    <row r="12" spans="2:16" x14ac:dyDescent="0.25">
      <c r="B12" s="5"/>
      <c r="C12" s="6"/>
      <c r="D12" s="6"/>
      <c r="E12" s="6"/>
      <c r="F12" s="6"/>
      <c r="G12" s="6"/>
      <c r="H12" s="6"/>
      <c r="I12" s="6"/>
      <c r="J12" s="6"/>
      <c r="K12" s="6"/>
      <c r="L12" s="6"/>
      <c r="M12" s="6"/>
      <c r="N12" s="6"/>
      <c r="O12" s="6"/>
      <c r="P12" s="7"/>
    </row>
    <row r="13" spans="2:16" x14ac:dyDescent="0.25">
      <c r="B13" s="5"/>
      <c r="C13" s="6"/>
      <c r="D13" s="6"/>
      <c r="E13" s="6"/>
      <c r="F13" s="6"/>
      <c r="G13" s="6"/>
      <c r="H13" s="6"/>
      <c r="I13" s="6"/>
      <c r="J13" s="6"/>
      <c r="K13" s="6"/>
      <c r="L13" s="6"/>
      <c r="M13" s="6"/>
      <c r="N13" s="6"/>
      <c r="O13" s="6"/>
      <c r="P13" s="7"/>
    </row>
    <row r="14" spans="2:16" x14ac:dyDescent="0.25">
      <c r="B14" s="5"/>
      <c r="C14" s="6"/>
      <c r="D14" s="6"/>
      <c r="E14" s="6"/>
      <c r="F14" s="6"/>
      <c r="G14" s="6"/>
      <c r="H14" s="6"/>
      <c r="I14" s="6"/>
      <c r="J14" s="6"/>
      <c r="K14" s="6"/>
      <c r="L14" s="6"/>
      <c r="M14" s="6"/>
      <c r="N14" s="6"/>
      <c r="O14" s="6"/>
      <c r="P14" s="7"/>
    </row>
    <row r="15" spans="2:16" x14ac:dyDescent="0.25">
      <c r="B15" s="5"/>
      <c r="C15" s="6"/>
      <c r="D15" s="6"/>
      <c r="E15" s="6"/>
      <c r="F15" s="6"/>
      <c r="G15" s="6"/>
      <c r="H15" s="6"/>
      <c r="I15" s="6"/>
      <c r="J15" s="6"/>
      <c r="K15" s="6"/>
      <c r="L15" s="6"/>
      <c r="M15" s="6"/>
      <c r="N15" s="6"/>
      <c r="O15" s="6"/>
      <c r="P15" s="7"/>
    </row>
    <row r="16" spans="2:16" x14ac:dyDescent="0.25">
      <c r="B16" s="5"/>
      <c r="C16" s="6"/>
      <c r="D16" s="6"/>
      <c r="E16" s="6"/>
      <c r="F16" s="6"/>
      <c r="G16" s="6"/>
      <c r="H16" s="6"/>
      <c r="I16" s="6"/>
      <c r="J16" s="6"/>
      <c r="K16" s="6"/>
      <c r="L16" s="6"/>
      <c r="M16" s="6"/>
      <c r="N16" s="6"/>
      <c r="O16" s="6"/>
      <c r="P16" s="7"/>
    </row>
    <row r="17" spans="2:16" x14ac:dyDescent="0.25">
      <c r="B17" s="5"/>
      <c r="C17" s="6"/>
      <c r="D17" s="6"/>
      <c r="E17" s="6"/>
      <c r="F17" s="6"/>
      <c r="G17" s="6"/>
      <c r="H17" s="6"/>
      <c r="I17" s="6"/>
      <c r="J17" s="6"/>
      <c r="K17" s="6"/>
      <c r="L17" s="6"/>
      <c r="M17" s="6"/>
      <c r="N17" s="6"/>
      <c r="O17" s="6"/>
      <c r="P17" s="7"/>
    </row>
    <row r="18" spans="2:16" x14ac:dyDescent="0.25">
      <c r="B18" s="5"/>
      <c r="C18" s="6"/>
      <c r="D18" s="6"/>
      <c r="E18" s="6"/>
      <c r="F18" s="6"/>
      <c r="G18" s="6"/>
      <c r="H18" s="6"/>
      <c r="I18" s="6"/>
      <c r="J18" s="6"/>
      <c r="K18" s="6"/>
      <c r="L18" s="6"/>
      <c r="M18" s="6"/>
      <c r="N18" s="6"/>
      <c r="O18" s="6"/>
      <c r="P18" s="7"/>
    </row>
    <row r="19" spans="2:16" x14ac:dyDescent="0.25">
      <c r="B19" s="5"/>
      <c r="C19" s="6"/>
      <c r="D19" s="6"/>
      <c r="E19" s="6"/>
      <c r="F19" s="6"/>
      <c r="G19" s="6"/>
      <c r="H19" s="6"/>
      <c r="I19" s="6"/>
      <c r="J19" s="6"/>
      <c r="K19" s="6"/>
      <c r="L19" s="6"/>
      <c r="M19" s="6"/>
      <c r="N19" s="6"/>
      <c r="O19" s="6"/>
      <c r="P19" s="7"/>
    </row>
    <row r="20" spans="2:16" x14ac:dyDescent="0.25">
      <c r="B20" s="5"/>
      <c r="C20" s="6"/>
      <c r="D20" s="6"/>
      <c r="E20" s="6"/>
      <c r="F20" s="6"/>
      <c r="G20" s="6"/>
      <c r="H20" s="6"/>
      <c r="I20" s="6"/>
      <c r="J20" s="6"/>
      <c r="K20" s="6"/>
      <c r="L20" s="6"/>
      <c r="M20" s="6"/>
      <c r="N20" s="6"/>
      <c r="O20" s="6"/>
      <c r="P20" s="7"/>
    </row>
    <row r="21" spans="2:16" x14ac:dyDescent="0.25">
      <c r="B21" s="5"/>
      <c r="C21" s="6"/>
      <c r="D21" s="6"/>
      <c r="E21" s="6"/>
      <c r="F21" s="6"/>
      <c r="G21" s="6"/>
      <c r="H21" s="6"/>
      <c r="I21" s="6"/>
      <c r="J21" s="6"/>
      <c r="K21" s="6"/>
      <c r="L21" s="6"/>
      <c r="M21" s="6"/>
      <c r="N21" s="6"/>
      <c r="O21" s="6"/>
      <c r="P21" s="7"/>
    </row>
    <row r="22" spans="2:16" x14ac:dyDescent="0.25">
      <c r="B22" s="5"/>
      <c r="C22" s="6"/>
      <c r="D22" s="6"/>
      <c r="E22" s="6"/>
      <c r="F22" s="6"/>
      <c r="G22" s="6"/>
      <c r="H22" s="6"/>
      <c r="I22" s="6"/>
      <c r="J22" s="6"/>
      <c r="K22" s="6"/>
      <c r="L22" s="6"/>
      <c r="M22" s="6"/>
      <c r="N22" s="6"/>
      <c r="O22" s="6"/>
      <c r="P22" s="7"/>
    </row>
    <row r="23" spans="2:16" x14ac:dyDescent="0.25">
      <c r="B23" s="5"/>
      <c r="C23" s="6"/>
      <c r="D23" s="6"/>
      <c r="E23" s="6"/>
      <c r="F23" s="6"/>
      <c r="G23" s="6"/>
      <c r="H23" s="6"/>
      <c r="I23" s="6"/>
      <c r="J23" s="6"/>
      <c r="K23" s="6"/>
      <c r="L23" s="6"/>
      <c r="M23" s="6"/>
      <c r="N23" s="6"/>
      <c r="O23" s="6"/>
      <c r="P23" s="7"/>
    </row>
    <row r="24" spans="2:16" x14ac:dyDescent="0.25">
      <c r="B24" s="5"/>
      <c r="C24" s="6"/>
      <c r="D24" s="6"/>
      <c r="E24" s="6"/>
      <c r="F24" s="6"/>
      <c r="G24" s="6"/>
      <c r="H24" s="6"/>
      <c r="I24" s="6"/>
      <c r="J24" s="6"/>
      <c r="K24" s="6"/>
      <c r="L24" s="6"/>
      <c r="M24" s="6"/>
      <c r="N24" s="6"/>
      <c r="O24" s="6"/>
      <c r="P24" s="7"/>
    </row>
    <row r="25" spans="2:16" x14ac:dyDescent="0.25">
      <c r="B25" s="5"/>
      <c r="C25" s="6"/>
      <c r="D25" s="6"/>
      <c r="E25" s="6"/>
      <c r="F25" s="6"/>
      <c r="G25" s="6"/>
      <c r="H25" s="6"/>
      <c r="I25" s="6"/>
      <c r="J25" s="6"/>
      <c r="K25" s="6"/>
      <c r="L25" s="6"/>
      <c r="M25" s="6"/>
      <c r="N25" s="6"/>
      <c r="O25" s="6"/>
      <c r="P25" s="7"/>
    </row>
    <row r="26" spans="2:16" x14ac:dyDescent="0.25">
      <c r="B26" s="5"/>
      <c r="C26" s="6"/>
      <c r="D26" s="6"/>
      <c r="E26" s="6"/>
      <c r="F26" s="6"/>
      <c r="G26" s="6"/>
      <c r="H26" s="6"/>
      <c r="I26" s="6"/>
      <c r="J26" s="6"/>
      <c r="K26" s="6"/>
      <c r="L26" s="6"/>
      <c r="M26" s="6"/>
      <c r="N26" s="6"/>
      <c r="O26" s="6"/>
      <c r="P26" s="7"/>
    </row>
    <row r="27" spans="2:16" x14ac:dyDescent="0.25">
      <c r="B27" s="5"/>
      <c r="C27" s="6"/>
      <c r="D27" s="6"/>
      <c r="E27" s="6"/>
      <c r="F27" s="6"/>
      <c r="G27" s="6"/>
      <c r="H27" s="6"/>
      <c r="I27" s="6"/>
      <c r="J27" s="6"/>
      <c r="K27" s="6"/>
      <c r="L27" s="6"/>
      <c r="M27" s="6"/>
      <c r="N27" s="6"/>
      <c r="O27" s="6"/>
      <c r="P27" s="7"/>
    </row>
    <row r="28" spans="2:16" x14ac:dyDescent="0.25">
      <c r="B28" s="5"/>
      <c r="C28" s="6"/>
      <c r="D28" s="6"/>
      <c r="E28" s="6"/>
      <c r="F28" s="6"/>
      <c r="G28" s="6"/>
      <c r="H28" s="6"/>
      <c r="I28" s="6"/>
      <c r="J28" s="6"/>
      <c r="K28" s="6"/>
      <c r="L28" s="6"/>
      <c r="M28" s="6"/>
      <c r="N28" s="6"/>
      <c r="O28" s="6"/>
      <c r="P28" s="7"/>
    </row>
    <row r="29" spans="2:16" x14ac:dyDescent="0.25">
      <c r="B29" s="5"/>
      <c r="C29" s="6"/>
      <c r="D29" s="6"/>
      <c r="E29" s="6"/>
      <c r="F29" s="6"/>
      <c r="G29" s="6"/>
      <c r="H29" s="6"/>
      <c r="I29" s="6"/>
      <c r="J29" s="6"/>
      <c r="K29" s="6"/>
      <c r="L29" s="6"/>
      <c r="M29" s="6"/>
      <c r="N29" s="6"/>
      <c r="O29" s="6"/>
      <c r="P29" s="7"/>
    </row>
    <row r="30" spans="2:16" x14ac:dyDescent="0.25">
      <c r="B30" s="5"/>
      <c r="C30" s="6"/>
      <c r="D30" s="6"/>
      <c r="E30" s="6"/>
      <c r="F30" s="6"/>
      <c r="G30" s="6"/>
      <c r="H30" s="6"/>
      <c r="I30" s="6"/>
      <c r="J30" s="6"/>
      <c r="K30" s="6"/>
      <c r="L30" s="6"/>
      <c r="M30" s="6"/>
      <c r="N30" s="6"/>
      <c r="O30" s="6"/>
      <c r="P30" s="7"/>
    </row>
    <row r="31" spans="2:16" x14ac:dyDescent="0.25">
      <c r="B31" s="5"/>
      <c r="C31" s="6"/>
      <c r="D31" s="6"/>
      <c r="E31" s="6"/>
      <c r="F31" s="6"/>
      <c r="G31" s="6"/>
      <c r="H31" s="6"/>
      <c r="I31" s="6"/>
      <c r="J31" s="6"/>
      <c r="K31" s="6"/>
      <c r="L31" s="6"/>
      <c r="M31" s="6"/>
      <c r="N31" s="6"/>
      <c r="O31" s="6"/>
      <c r="P31" s="7"/>
    </row>
    <row r="32" spans="2:16" x14ac:dyDescent="0.25">
      <c r="B32" s="5"/>
      <c r="C32" s="6"/>
      <c r="D32" s="6"/>
      <c r="E32" s="6"/>
      <c r="F32" s="6"/>
      <c r="G32" s="6"/>
      <c r="H32" s="6"/>
      <c r="I32" s="6"/>
      <c r="J32" s="6"/>
      <c r="K32" s="6"/>
      <c r="L32" s="6"/>
      <c r="M32" s="6"/>
      <c r="N32" s="6"/>
      <c r="O32" s="6"/>
      <c r="P32" s="7"/>
    </row>
    <row r="33" spans="2:16" s="61" customFormat="1" ht="15" customHeight="1" x14ac:dyDescent="0.25">
      <c r="B33" s="80"/>
      <c r="C33" s="79"/>
      <c r="D33" s="79"/>
      <c r="E33" s="79"/>
      <c r="F33" s="79"/>
      <c r="G33" s="79"/>
      <c r="H33" s="79"/>
      <c r="I33" s="79"/>
      <c r="J33" s="79"/>
      <c r="K33" s="79"/>
      <c r="L33" s="79"/>
      <c r="M33" s="79"/>
      <c r="N33" s="79"/>
      <c r="O33" s="79"/>
      <c r="P33" s="81"/>
    </row>
    <row r="34" spans="2:16" x14ac:dyDescent="0.25">
      <c r="B34" s="8"/>
      <c r="C34" s="9"/>
      <c r="D34" s="9"/>
      <c r="E34" s="9"/>
      <c r="F34" s="9"/>
      <c r="G34" s="9"/>
      <c r="H34" s="9"/>
      <c r="I34" s="9"/>
      <c r="J34" s="9"/>
      <c r="K34" s="9"/>
      <c r="L34" s="9"/>
      <c r="M34" s="9"/>
      <c r="N34" s="9"/>
      <c r="O34" s="9"/>
      <c r="P34" s="10"/>
    </row>
    <row r="35" spans="2:16" hidden="1" x14ac:dyDescent="0.25"/>
    <row r="36" spans="2:16" hidden="1" x14ac:dyDescent="0.25">
      <c r="C36" s="67" t="s">
        <v>48</v>
      </c>
      <c r="D36" s="68">
        <f>IF(OR(O3&lt;15,O3&gt;150),1,0)</f>
        <v>0</v>
      </c>
      <c r="L36" s="162" t="s">
        <v>34</v>
      </c>
      <c r="M36" s="163"/>
      <c r="N36" s="164"/>
      <c r="O36" s="60">
        <f>IF(D38=1," ",ROUND(O3,1)*2*3.1417*ROUND(O4,1)/60)</f>
        <v>24.633022466666663</v>
      </c>
    </row>
    <row r="37" spans="2:16" hidden="1" x14ac:dyDescent="0.25">
      <c r="C37" s="69" t="s">
        <v>49</v>
      </c>
      <c r="D37" s="68">
        <f>IF(OR(O4&lt;0,O4&gt;6),1,0)</f>
        <v>0</v>
      </c>
      <c r="L37" s="162" t="s">
        <v>32</v>
      </c>
      <c r="M37" s="163"/>
      <c r="N37" s="164"/>
      <c r="O37" s="60">
        <f>IF(D38=1," ",O36*O36/ROUND(O3,1))</f>
        <v>9.8026784465800407</v>
      </c>
    </row>
    <row r="38" spans="2:16" hidden="1" x14ac:dyDescent="0.25">
      <c r="C38" s="70" t="s">
        <v>50</v>
      </c>
      <c r="D38" s="71">
        <f>MAX(D36:D37)</f>
        <v>0</v>
      </c>
      <c r="L38" s="162" t="s">
        <v>13</v>
      </c>
      <c r="M38" s="163"/>
      <c r="N38" s="164"/>
      <c r="O38" s="60">
        <f>IF(D38=1," ",O37/9.8)</f>
        <v>1.0002733108755142</v>
      </c>
    </row>
    <row r="39" spans="2:16" hidden="1" x14ac:dyDescent="0.25"/>
    <row r="40" spans="2:16" hidden="1" x14ac:dyDescent="0.25"/>
  </sheetData>
  <sheetProtection algorithmName="SHA-512" hashValue="EgVpdgu2lT72tP1GtEaVIDjLHAOnlUYG3LmsMOo09Iq5QZEBgBEg6C+Ev12oW5jkEzw3qo72mGJRTN0jU55JWg==" saltValue="EXh/Nw7F6ZKeNoLwjJdTzQ==" spinCount="100000" sheet="1" objects="1" scenarios="1" selectLockedCells="1"/>
  <mergeCells count="9">
    <mergeCell ref="D5:F6"/>
    <mergeCell ref="L36:N36"/>
    <mergeCell ref="L37:N37"/>
    <mergeCell ref="L38:N38"/>
    <mergeCell ref="L3:N3"/>
    <mergeCell ref="L4:N4"/>
    <mergeCell ref="L5:N5"/>
    <mergeCell ref="L6:N6"/>
    <mergeCell ref="L7:N7"/>
  </mergeCells>
  <phoneticPr fontId="1" type="noConversion"/>
  <dataValidations count="2">
    <dataValidation type="decimal" allowBlank="1" showInputMessage="1" showErrorMessage="1" error="Must be 15.0 to 150.0 metres" sqref="O3">
      <formula1>15</formula1>
      <formula2>150</formula2>
    </dataValidation>
    <dataValidation type="decimal" allowBlank="1" showInputMessage="1" showErrorMessage="1" error="Must be 0 to 6.0 revolutions per minute" sqref="O4">
      <formula1>0</formula1>
      <formula2>6</formula2>
    </dataValidation>
  </dataValidations>
  <printOptions horizontalCentered="1" verticalCentered="1"/>
  <pageMargins left="0.15748031496062992" right="0.27559055118110237" top="0.98425196850393704" bottom="0.98425196850393704" header="0.51181102362204722" footer="0.51181102362204722"/>
  <pageSetup paperSize="9" orientation="landscape" r:id="rId1"/>
  <headerFooter alignWithMargins="0">
    <oddHeader>&amp;LCopyright 2018 JD Palmer&amp;CRockets Orbits and Newton - Gravity&amp;R&amp;D</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4</vt:i4>
      </vt:variant>
    </vt:vector>
  </HeadingPairs>
  <TitlesOfParts>
    <vt:vector size="4" baseType="lpstr">
      <vt:lpstr>Intro</vt:lpstr>
      <vt:lpstr>Attraction</vt:lpstr>
      <vt:lpstr>Calculations</vt:lpstr>
      <vt:lpstr>Artificial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2018-07-22T16:49:46Z</cp:lastPrinted>
  <dcterms:created xsi:type="dcterms:W3CDTF">2013-11-23T08:57:06Z</dcterms:created>
  <dcterms:modified xsi:type="dcterms:W3CDTF">2018-07-23T13:40:10Z</dcterms:modified>
</cp:coreProperties>
</file>